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Računovodstvo\Desktop\FINANCIJSKI OBRAZCI 1-12 2025\"/>
    </mc:Choice>
  </mc:AlternateContent>
  <xr:revisionPtr revIDLastSave="0" documentId="13_ncr:1_{B6ACA128-C568-43F2-91B3-5DDDB23ED758}" xr6:coauthVersionLast="37" xr6:coauthVersionMax="37" xr10:uidLastSave="{00000000-0000-0000-0000-000000000000}"/>
  <bookViews>
    <workbookView xWindow="-120" yWindow="-120" windowWidth="29040" windowHeight="1599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E335" i="9"/>
  <c r="B335" i="9" s="1"/>
  <c r="F334" i="9"/>
  <c r="H333" i="9"/>
  <c r="G333" i="9"/>
  <c r="F333" i="9"/>
  <c r="H332" i="9"/>
  <c r="E332" i="9" s="1"/>
  <c r="B332" i="9" s="1"/>
  <c r="G332" i="9"/>
  <c r="F332" i="9"/>
  <c r="H331" i="9"/>
  <c r="G331" i="9"/>
  <c r="F331" i="9"/>
  <c r="E331" i="9"/>
  <c r="B331" i="9" s="1"/>
  <c r="H330" i="9"/>
  <c r="G330" i="9"/>
  <c r="E330" i="9" s="1"/>
  <c r="F330" i="9"/>
  <c r="F298" i="9" s="1"/>
  <c r="H329" i="9"/>
  <c r="G329" i="9"/>
  <c r="F329" i="9"/>
  <c r="H328" i="9"/>
  <c r="G328" i="9"/>
  <c r="E328" i="9" s="1"/>
  <c r="B328" i="9" s="1"/>
  <c r="F328" i="9"/>
  <c r="H327" i="9"/>
  <c r="G327" i="9"/>
  <c r="F327" i="9"/>
  <c r="H326" i="9"/>
  <c r="G326" i="9"/>
  <c r="F326" i="9"/>
  <c r="H325" i="9"/>
  <c r="G325" i="9"/>
  <c r="F325" i="9"/>
  <c r="H324" i="9"/>
  <c r="G324" i="9"/>
  <c r="F324" i="9"/>
  <c r="H323" i="9"/>
  <c r="G323" i="9"/>
  <c r="F323" i="9"/>
  <c r="E323" i="9"/>
  <c r="H322" i="9"/>
  <c r="G322" i="9"/>
  <c r="F322" i="9"/>
  <c r="H321" i="9"/>
  <c r="G321" i="9"/>
  <c r="E321" i="9" s="1"/>
  <c r="B321" i="9" s="1"/>
  <c r="F321" i="9"/>
  <c r="H320" i="9"/>
  <c r="G320" i="9"/>
  <c r="F320" i="9"/>
  <c r="H319" i="9"/>
  <c r="E319" i="9" s="1"/>
  <c r="G319" i="9"/>
  <c r="F319" i="9"/>
  <c r="B319" i="9"/>
  <c r="H318" i="9"/>
  <c r="E318" i="9" s="1"/>
  <c r="B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G304" i="9"/>
  <c r="F304" i="9"/>
  <c r="H303" i="9"/>
  <c r="G303" i="9"/>
  <c r="F303" i="9"/>
  <c r="F302" i="9"/>
  <c r="F301" i="9"/>
  <c r="F300" i="9"/>
  <c r="F299" i="9"/>
  <c r="F297" i="9"/>
  <c r="L296" i="9"/>
  <c r="F296" i="9" s="1"/>
  <c r="H296" i="9"/>
  <c r="F295" i="9"/>
  <c r="I294" i="9"/>
  <c r="E294" i="9" s="1"/>
  <c r="H294" i="9"/>
  <c r="F294" i="9"/>
  <c r="E293" i="9"/>
  <c r="M292" i="9"/>
  <c r="L292" i="9"/>
  <c r="E292" i="9"/>
  <c r="M291" i="9"/>
  <c r="L291" i="9"/>
  <c r="E291" i="9"/>
  <c r="M290" i="9"/>
  <c r="L290" i="9"/>
  <c r="F290" i="9"/>
  <c r="E290" i="9"/>
  <c r="M289" i="9"/>
  <c r="L289" i="9"/>
  <c r="F289" i="9" s="1"/>
  <c r="E289" i="9"/>
  <c r="M288" i="9"/>
  <c r="L288" i="9"/>
  <c r="F288" i="9" s="1"/>
  <c r="B288" i="9" s="1"/>
  <c r="E288" i="9"/>
  <c r="M287" i="9"/>
  <c r="L287" i="9"/>
  <c r="E287" i="9"/>
  <c r="M286" i="9"/>
  <c r="F286" i="9" s="1"/>
  <c r="L286" i="9"/>
  <c r="E286" i="9"/>
  <c r="B286" i="9"/>
  <c r="M285" i="9"/>
  <c r="L285" i="9"/>
  <c r="F285" i="9" s="1"/>
  <c r="E285" i="9"/>
  <c r="M284" i="9"/>
  <c r="L284" i="9"/>
  <c r="E284" i="9"/>
  <c r="M283" i="9"/>
  <c r="L283" i="9"/>
  <c r="E283" i="9"/>
  <c r="M282" i="9"/>
  <c r="L282" i="9"/>
  <c r="F282" i="9"/>
  <c r="E282" i="9"/>
  <c r="M281" i="9"/>
  <c r="L281" i="9"/>
  <c r="F281" i="9"/>
  <c r="E281" i="9"/>
  <c r="M280" i="9"/>
  <c r="L280" i="9"/>
  <c r="F280" i="9"/>
  <c r="B280" i="9" s="1"/>
  <c r="E280" i="9"/>
  <c r="M279" i="9"/>
  <c r="L279" i="9"/>
  <c r="E279" i="9"/>
  <c r="M278" i="9"/>
  <c r="F278" i="9" s="1"/>
  <c r="L278" i="9"/>
  <c r="E278" i="9"/>
  <c r="B278" i="9"/>
  <c r="M277" i="9"/>
  <c r="L277" i="9"/>
  <c r="F277" i="9" s="1"/>
  <c r="E277" i="9"/>
  <c r="M276" i="9"/>
  <c r="L276" i="9"/>
  <c r="E276" i="9"/>
  <c r="M275" i="9"/>
  <c r="L275" i="9"/>
  <c r="E275" i="9"/>
  <c r="M274" i="9"/>
  <c r="L274" i="9"/>
  <c r="F274" i="9"/>
  <c r="E274" i="9"/>
  <c r="M273" i="9"/>
  <c r="L273" i="9"/>
  <c r="F273" i="9" s="1"/>
  <c r="E273" i="9"/>
  <c r="M272" i="9"/>
  <c r="L272" i="9"/>
  <c r="F272" i="9" s="1"/>
  <c r="B272" i="9" s="1"/>
  <c r="E272" i="9"/>
  <c r="M271" i="9"/>
  <c r="L271" i="9"/>
  <c r="E271" i="9"/>
  <c r="M270" i="9"/>
  <c r="F270" i="9" s="1"/>
  <c r="L270" i="9"/>
  <c r="E270" i="9"/>
  <c r="B270" i="9"/>
  <c r="M269" i="9"/>
  <c r="L269" i="9"/>
  <c r="F269" i="9" s="1"/>
  <c r="E269" i="9"/>
  <c r="M268" i="9"/>
  <c r="L268" i="9"/>
  <c r="E268" i="9"/>
  <c r="M267" i="9"/>
  <c r="L267" i="9"/>
  <c r="E267" i="9"/>
  <c r="M266" i="9"/>
  <c r="L266" i="9"/>
  <c r="F266" i="9"/>
  <c r="E266" i="9"/>
  <c r="M265" i="9"/>
  <c r="L265" i="9"/>
  <c r="F265" i="9"/>
  <c r="E265" i="9"/>
  <c r="M264" i="9"/>
  <c r="L264" i="9"/>
  <c r="F264" i="9"/>
  <c r="B264" i="9" s="1"/>
  <c r="E264" i="9"/>
  <c r="M263" i="9"/>
  <c r="L263" i="9"/>
  <c r="E263" i="9"/>
  <c r="M262" i="9"/>
  <c r="F262" i="9" s="1"/>
  <c r="L262" i="9"/>
  <c r="E262" i="9"/>
  <c r="B262" i="9"/>
  <c r="M261" i="9"/>
  <c r="L261" i="9"/>
  <c r="F261" i="9" s="1"/>
  <c r="E261" i="9"/>
  <c r="M260" i="9"/>
  <c r="L260" i="9"/>
  <c r="E260" i="9"/>
  <c r="M259" i="9"/>
  <c r="L259" i="9"/>
  <c r="E259" i="9"/>
  <c r="M258" i="9"/>
  <c r="L258" i="9"/>
  <c r="F258" i="9"/>
  <c r="E258" i="9"/>
  <c r="M257" i="9"/>
  <c r="L257" i="9"/>
  <c r="F257" i="9" s="1"/>
  <c r="E257" i="9"/>
  <c r="M256" i="9"/>
  <c r="L256" i="9"/>
  <c r="F256" i="9" s="1"/>
  <c r="B256" i="9" s="1"/>
  <c r="E256" i="9"/>
  <c r="M255" i="9"/>
  <c r="L255" i="9"/>
  <c r="E255" i="9"/>
  <c r="M254" i="9"/>
  <c r="F254" i="9" s="1"/>
  <c r="L254" i="9"/>
  <c r="E254" i="9"/>
  <c r="B254" i="9"/>
  <c r="M253" i="9"/>
  <c r="L253" i="9"/>
  <c r="F253" i="9" s="1"/>
  <c r="E253" i="9"/>
  <c r="M252" i="9"/>
  <c r="L252" i="9"/>
  <c r="E252" i="9"/>
  <c r="M251" i="9"/>
  <c r="L251" i="9"/>
  <c r="E251" i="9"/>
  <c r="M250" i="9"/>
  <c r="L250" i="9"/>
  <c r="F250" i="9"/>
  <c r="E250" i="9"/>
  <c r="M249" i="9"/>
  <c r="L249" i="9"/>
  <c r="F249" i="9"/>
  <c r="E249" i="9"/>
  <c r="M248" i="9"/>
  <c r="L248" i="9"/>
  <c r="F248" i="9"/>
  <c r="B248" i="9" s="1"/>
  <c r="E248" i="9"/>
  <c r="M247" i="9"/>
  <c r="L247" i="9"/>
  <c r="F247" i="9" s="1"/>
  <c r="E247" i="9"/>
  <c r="B247" i="9" s="1"/>
  <c r="M246" i="9"/>
  <c r="L246" i="9"/>
  <c r="F246" i="9"/>
  <c r="B246" i="9" s="1"/>
  <c r="E246" i="9"/>
  <c r="M245" i="9"/>
  <c r="L245" i="9"/>
  <c r="F245" i="9" s="1"/>
  <c r="E245" i="9"/>
  <c r="M244" i="9"/>
  <c r="L244" i="9"/>
  <c r="E244" i="9"/>
  <c r="M243" i="9"/>
  <c r="L243" i="9"/>
  <c r="E243" i="9"/>
  <c r="M242" i="9"/>
  <c r="L242" i="9"/>
  <c r="F242" i="9"/>
  <c r="E242" i="9"/>
  <c r="M241" i="9"/>
  <c r="L241" i="9"/>
  <c r="F241" i="9" s="1"/>
  <c r="E241" i="9"/>
  <c r="M240" i="9"/>
  <c r="L240" i="9"/>
  <c r="F240" i="9" s="1"/>
  <c r="B240" i="9" s="1"/>
  <c r="E240" i="9"/>
  <c r="M239" i="9"/>
  <c r="L239" i="9"/>
  <c r="F239" i="9" s="1"/>
  <c r="E239" i="9"/>
  <c r="M238" i="9"/>
  <c r="F238" i="9" s="1"/>
  <c r="B238" i="9" s="1"/>
  <c r="L238" i="9"/>
  <c r="E238" i="9"/>
  <c r="M237" i="9"/>
  <c r="L237" i="9"/>
  <c r="E237" i="9"/>
  <c r="M236" i="9"/>
  <c r="L236" i="9"/>
  <c r="E236" i="9"/>
  <c r="M235" i="9"/>
  <c r="L235" i="9"/>
  <c r="E235" i="9"/>
  <c r="M234" i="9"/>
  <c r="L234" i="9"/>
  <c r="F234" i="9"/>
  <c r="E234" i="9"/>
  <c r="M233" i="9"/>
  <c r="L233" i="9"/>
  <c r="F233" i="9"/>
  <c r="E233" i="9"/>
  <c r="M232" i="9"/>
  <c r="L232" i="9"/>
  <c r="F232" i="9"/>
  <c r="B232" i="9" s="1"/>
  <c r="E232" i="9"/>
  <c r="M231" i="9"/>
  <c r="L231" i="9"/>
  <c r="F231" i="9" s="1"/>
  <c r="E231" i="9"/>
  <c r="B231" i="9" s="1"/>
  <c r="M230" i="9"/>
  <c r="L230" i="9"/>
  <c r="F230" i="9"/>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F171" i="9"/>
  <c r="H170" i="9"/>
  <c r="G170" i="9"/>
  <c r="F170" i="9"/>
  <c r="H169" i="9"/>
  <c r="E169" i="9" s="1"/>
  <c r="B169" i="9" s="1"/>
  <c r="G169" i="9"/>
  <c r="F169" i="9"/>
  <c r="H168" i="9"/>
  <c r="G168" i="9"/>
  <c r="F168" i="9"/>
  <c r="E168" i="9"/>
  <c r="B168" i="9" s="1"/>
  <c r="H167" i="9"/>
  <c r="G167" i="9"/>
  <c r="E167" i="9" s="1"/>
  <c r="F167" i="9"/>
  <c r="H166" i="9"/>
  <c r="G166" i="9"/>
  <c r="F166" i="9"/>
  <c r="H165" i="9"/>
  <c r="E165" i="9" s="1"/>
  <c r="B165" i="9" s="1"/>
  <c r="G165" i="9"/>
  <c r="F165" i="9"/>
  <c r="H164" i="9"/>
  <c r="G164" i="9"/>
  <c r="F164" i="9"/>
  <c r="E164" i="9"/>
  <c r="B164" i="9" s="1"/>
  <c r="H163" i="9"/>
  <c r="G163" i="9"/>
  <c r="E163" i="9" s="1"/>
  <c r="F163" i="9"/>
  <c r="H162" i="9"/>
  <c r="G162" i="9"/>
  <c r="F162" i="9"/>
  <c r="H161" i="9"/>
  <c r="E161" i="9" s="1"/>
  <c r="B161" i="9" s="1"/>
  <c r="G161" i="9"/>
  <c r="F161" i="9"/>
  <c r="H160" i="9"/>
  <c r="G160" i="9"/>
  <c r="F160" i="9"/>
  <c r="E160" i="9"/>
  <c r="B160" i="9" s="1"/>
  <c r="H159" i="9"/>
  <c r="G159" i="9"/>
  <c r="E159" i="9" s="1"/>
  <c r="F159" i="9"/>
  <c r="H158" i="9"/>
  <c r="G158" i="9"/>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E48" i="9" s="1"/>
  <c r="B48" i="9" s="1"/>
  <c r="G48" i="9"/>
  <c r="F48" i="9"/>
  <c r="H47" i="9"/>
  <c r="G47" i="9"/>
  <c r="E47" i="9" s="1"/>
  <c r="B47" i="9" s="1"/>
  <c r="F47" i="9"/>
  <c r="H46" i="9"/>
  <c r="G46" i="9"/>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G37" i="9"/>
  <c r="F37" i="9"/>
  <c r="H36" i="9"/>
  <c r="G36" i="9"/>
  <c r="F36" i="9"/>
  <c r="H35" i="9"/>
  <c r="G35" i="9"/>
  <c r="F35" i="9"/>
  <c r="H34" i="9"/>
  <c r="G34" i="9"/>
  <c r="F34" i="9"/>
  <c r="H33" i="9"/>
  <c r="E33" i="9" s="1"/>
  <c r="B33" i="9" s="1"/>
  <c r="G33" i="9"/>
  <c r="F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B27" i="9" s="1"/>
  <c r="F27" i="9"/>
  <c r="H26" i="9"/>
  <c r="G26" i="9"/>
  <c r="F26" i="9"/>
  <c r="H25" i="9"/>
  <c r="E25" i="9" s="1"/>
  <c r="B25" i="9" s="1"/>
  <c r="G25" i="9"/>
  <c r="F25" i="9"/>
  <c r="F24" i="9"/>
  <c r="F4" i="9"/>
  <c r="O3" i="9"/>
  <c r="G296" i="9" s="1"/>
  <c r="E296" i="9" s="1"/>
  <c r="B296" i="9" s="1"/>
  <c r="I3" i="9"/>
  <c r="H3" i="9"/>
  <c r="G3" i="9"/>
  <c r="D104" i="8"/>
  <c r="C1681" i="1" s="1"/>
  <c r="D97" i="8"/>
  <c r="C1674" i="1" s="1"/>
  <c r="G1674" i="1" s="1"/>
  <c r="D92" i="8"/>
  <c r="D87" i="8"/>
  <c r="D82" i="8"/>
  <c r="D77" i="8"/>
  <c r="C1654" i="1" s="1"/>
  <c r="G1654" i="1" s="1"/>
  <c r="D72" i="8"/>
  <c r="D67" i="8"/>
  <c r="D62" i="8"/>
  <c r="D57" i="8"/>
  <c r="C1634" i="1" s="1"/>
  <c r="G1634" i="1" s="1"/>
  <c r="D52" i="8"/>
  <c r="D46" i="8"/>
  <c r="D37" i="8"/>
  <c r="D27" i="8"/>
  <c r="D25" i="8" s="1"/>
  <c r="C1602" i="1" s="1"/>
  <c r="D18" i="8"/>
  <c r="D8" i="8"/>
  <c r="C1585" i="1" s="1"/>
  <c r="H1585" i="1" s="1"/>
  <c r="E44" i="7"/>
  <c r="D44" i="7"/>
  <c r="E39" i="7"/>
  <c r="D39" i="7"/>
  <c r="E38" i="7"/>
  <c r="D38" i="7"/>
  <c r="E30" i="7"/>
  <c r="D30" i="7"/>
  <c r="E23" i="7"/>
  <c r="E22" i="7" s="1"/>
  <c r="D23" i="7"/>
  <c r="D22" i="7" s="1"/>
  <c r="C1555" i="1" s="1"/>
  <c r="E14" i="7"/>
  <c r="D1547" i="1" s="1"/>
  <c r="H1547" i="1" s="1"/>
  <c r="D14" i="7"/>
  <c r="E7" i="7"/>
  <c r="E6" i="7" s="1"/>
  <c r="D7" i="7"/>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1281" i="1" s="1"/>
  <c r="D277" i="5"/>
  <c r="F277"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D211" i="5"/>
  <c r="F210" i="5"/>
  <c r="F209" i="5"/>
  <c r="F208" i="5"/>
  <c r="F207" i="5"/>
  <c r="F206" i="5"/>
  <c r="F205" i="5"/>
  <c r="F204" i="5"/>
  <c r="E204" i="5"/>
  <c r="D204" i="5"/>
  <c r="D203" i="5" s="1"/>
  <c r="G338" i="9" s="1"/>
  <c r="E203" i="5"/>
  <c r="H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H336" i="9" s="1"/>
  <c r="D181" i="5"/>
  <c r="F180" i="5"/>
  <c r="F179" i="5"/>
  <c r="F178" i="5"/>
  <c r="D178" i="5"/>
  <c r="G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D1152" i="1" s="1"/>
  <c r="D147" i="5"/>
  <c r="F146" i="5"/>
  <c r="F145" i="5"/>
  <c r="F144" i="5"/>
  <c r="F143" i="5"/>
  <c r="E143" i="5"/>
  <c r="D143" i="5"/>
  <c r="F142" i="5"/>
  <c r="F141" i="5"/>
  <c r="F140" i="5"/>
  <c r="F139" i="5"/>
  <c r="F138" i="5"/>
  <c r="F137" i="5"/>
  <c r="E136" i="5"/>
  <c r="E135" i="5" s="1"/>
  <c r="D136" i="5"/>
  <c r="F134" i="5"/>
  <c r="F133" i="5"/>
  <c r="F132" i="5"/>
  <c r="F131" i="5"/>
  <c r="F130" i="5"/>
  <c r="F129" i="5"/>
  <c r="F128" i="5"/>
  <c r="E127" i="5"/>
  <c r="E119" i="5"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E82" i="5"/>
  <c r="F82" i="5" s="1"/>
  <c r="D82" i="5"/>
  <c r="F81" i="5"/>
  <c r="F80" i="5"/>
  <c r="F79" i="5"/>
  <c r="F78" i="5"/>
  <c r="F77" i="5"/>
  <c r="F76" i="5"/>
  <c r="E76" i="5"/>
  <c r="D76" i="5"/>
  <c r="F75" i="5"/>
  <c r="F74" i="5"/>
  <c r="F73" i="5"/>
  <c r="F72" i="5"/>
  <c r="E71" i="5"/>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1050" i="1" s="1"/>
  <c r="D45" i="5"/>
  <c r="F45" i="5" s="1"/>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8" i="4" s="1"/>
  <c r="F642" i="4"/>
  <c r="F641" i="4"/>
  <c r="F638" i="4"/>
  <c r="F637" i="4"/>
  <c r="E636" i="4"/>
  <c r="D636" i="4"/>
  <c r="F636" i="4" s="1"/>
  <c r="F635" i="4"/>
  <c r="F634" i="4"/>
  <c r="F633" i="4"/>
  <c r="E633" i="4"/>
  <c r="D633" i="4"/>
  <c r="F632" i="4"/>
  <c r="F631" i="4"/>
  <c r="F630" i="4"/>
  <c r="E630" i="4"/>
  <c r="D630" i="4"/>
  <c r="G223" i="9" s="1"/>
  <c r="E223" i="9" s="1"/>
  <c r="B223" i="9"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E597"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E578" i="4"/>
  <c r="D578" i="4"/>
  <c r="F578" i="4" s="1"/>
  <c r="F577" i="4"/>
  <c r="F576" i="4"/>
  <c r="F575" i="4"/>
  <c r="E575" i="4"/>
  <c r="D575" i="4"/>
  <c r="F574" i="4"/>
  <c r="F573" i="4"/>
  <c r="F572" i="4"/>
  <c r="E572" i="4"/>
  <c r="D572" i="4"/>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D536" i="4"/>
  <c r="F534" i="4"/>
  <c r="F533" i="4"/>
  <c r="E532" i="4"/>
  <c r="D532" i="4"/>
  <c r="F532" i="4" s="1"/>
  <c r="F531" i="4"/>
  <c r="F530" i="4"/>
  <c r="E529" i="4"/>
  <c r="D529" i="4"/>
  <c r="F529" i="4" s="1"/>
  <c r="F528" i="4"/>
  <c r="F527"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F485" i="4"/>
  <c r="E485" i="4"/>
  <c r="D485" i="4"/>
  <c r="F484" i="4"/>
  <c r="F483" i="4"/>
  <c r="F482" i="4"/>
  <c r="F481" i="4"/>
  <c r="E480" i="4"/>
  <c r="D480" i="4"/>
  <c r="F480" i="4" s="1"/>
  <c r="E479" i="4"/>
  <c r="F478" i="4"/>
  <c r="F477" i="4"/>
  <c r="F476" i="4"/>
  <c r="E476" i="4"/>
  <c r="D476" i="4"/>
  <c r="F475" i="4"/>
  <c r="F474" i="4"/>
  <c r="F473" i="4"/>
  <c r="E473" i="4"/>
  <c r="G180" i="9" s="1"/>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F428" i="4" s="1"/>
  <c r="D428" i="4"/>
  <c r="F427" i="4"/>
  <c r="E427" i="4"/>
  <c r="D427" i="4"/>
  <c r="E426" i="4"/>
  <c r="D426" i="4"/>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F366" i="4"/>
  <c r="E366" i="4"/>
  <c r="D366" i="4"/>
  <c r="F365" i="4"/>
  <c r="F364" i="4"/>
  <c r="F363" i="4"/>
  <c r="E362" i="4"/>
  <c r="E361" i="4" s="1"/>
  <c r="D362" i="4"/>
  <c r="F359" i="4"/>
  <c r="F358" i="4"/>
  <c r="E358" i="4"/>
  <c r="D358" i="4"/>
  <c r="F357" i="4"/>
  <c r="F356" i="4"/>
  <c r="E355" i="4"/>
  <c r="D355" i="4"/>
  <c r="F355" i="4" s="1"/>
  <c r="E354" i="4"/>
  <c r="F353" i="4"/>
  <c r="F352" i="4"/>
  <c r="F351" i="4"/>
  <c r="F350" i="4"/>
  <c r="F349" i="4"/>
  <c r="E349" i="4"/>
  <c r="D349" i="4"/>
  <c r="F348" i="4"/>
  <c r="F347" i="4"/>
  <c r="F346" i="4"/>
  <c r="E346" i="4"/>
  <c r="D346" i="4"/>
  <c r="F345" i="4"/>
  <c r="F344" i="4"/>
  <c r="F343" i="4"/>
  <c r="F342" i="4"/>
  <c r="F341" i="4"/>
  <c r="E341" i="4"/>
  <c r="E321" i="4" s="1"/>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E309" i="4" s="1"/>
  <c r="E308" i="4" s="1"/>
  <c r="D310"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D274" i="4"/>
  <c r="F272" i="4"/>
  <c r="F271" i="4"/>
  <c r="F270" i="4"/>
  <c r="E269" i="4"/>
  <c r="E262" i="4"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29" i="4"/>
  <c r="F228" i="4"/>
  <c r="F227" i="4"/>
  <c r="F226" i="4"/>
  <c r="F225" i="4"/>
  <c r="E225" i="4"/>
  <c r="D225" i="4"/>
  <c r="F224" i="4"/>
  <c r="F223" i="4"/>
  <c r="E222" i="4"/>
  <c r="D222" i="4"/>
  <c r="F222" i="4" s="1"/>
  <c r="E221" i="4"/>
  <c r="F220" i="4"/>
  <c r="F219" i="4"/>
  <c r="F218" i="4"/>
  <c r="F217" i="4"/>
  <c r="F216" i="4"/>
  <c r="E216" i="4"/>
  <c r="E202"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E134" i="4" s="1"/>
  <c r="D135" i="4"/>
  <c r="D134" i="4"/>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E77" i="4"/>
  <c r="F77" i="4" s="1"/>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c r="F48" i="4"/>
  <c r="F47" i="4"/>
  <c r="F46" i="4"/>
  <c r="F45" i="4"/>
  <c r="E44" i="4"/>
  <c r="D44" i="4"/>
  <c r="F44" i="4" s="1"/>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41" i="3"/>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G1684" i="1"/>
  <c r="C1684" i="1"/>
  <c r="H1684" i="1" s="1"/>
  <c r="C1683" i="1"/>
  <c r="H1682" i="1"/>
  <c r="G1682" i="1"/>
  <c r="C1682" i="1"/>
  <c r="C1680" i="1"/>
  <c r="H1680" i="1" s="1"/>
  <c r="C1679" i="1"/>
  <c r="H1678" i="1"/>
  <c r="G1678" i="1"/>
  <c r="C1678" i="1"/>
  <c r="H1677" i="1"/>
  <c r="G1677" i="1"/>
  <c r="C1677" i="1"/>
  <c r="C1676" i="1"/>
  <c r="C1675" i="1"/>
  <c r="H1674" i="1"/>
  <c r="H1673" i="1"/>
  <c r="G1673" i="1"/>
  <c r="C1673" i="1"/>
  <c r="C1672" i="1"/>
  <c r="H1672" i="1" s="1"/>
  <c r="C1671" i="1"/>
  <c r="H1670" i="1"/>
  <c r="G1670" i="1"/>
  <c r="C1670" i="1"/>
  <c r="H1669" i="1"/>
  <c r="G1669" i="1"/>
  <c r="C1669" i="1"/>
  <c r="C1668" i="1"/>
  <c r="C1667" i="1"/>
  <c r="H1666" i="1"/>
  <c r="G1666" i="1"/>
  <c r="C1666" i="1"/>
  <c r="H1665" i="1"/>
  <c r="G1665" i="1"/>
  <c r="C1665" i="1"/>
  <c r="G1664" i="1"/>
  <c r="C1664" i="1"/>
  <c r="H1664" i="1" s="1"/>
  <c r="C1663" i="1"/>
  <c r="H1662" i="1"/>
  <c r="G1662" i="1"/>
  <c r="C1662" i="1"/>
  <c r="H1661" i="1"/>
  <c r="G1661" i="1"/>
  <c r="C1661" i="1"/>
  <c r="G1660" i="1"/>
  <c r="C1660" i="1"/>
  <c r="H1660" i="1" s="1"/>
  <c r="C1659" i="1"/>
  <c r="H1658" i="1"/>
  <c r="C1658" i="1"/>
  <c r="G1658" i="1" s="1"/>
  <c r="H1657" i="1"/>
  <c r="G1657" i="1"/>
  <c r="C1657" i="1"/>
  <c r="G1656" i="1"/>
  <c r="C1656" i="1"/>
  <c r="H1656" i="1" s="1"/>
  <c r="C1655" i="1"/>
  <c r="H1654" i="1"/>
  <c r="H1653" i="1"/>
  <c r="G1653" i="1"/>
  <c r="C1653" i="1"/>
  <c r="G1652" i="1"/>
  <c r="C1652" i="1"/>
  <c r="H1652" i="1" s="1"/>
  <c r="C1651" i="1"/>
  <c r="H1650" i="1"/>
  <c r="C1650" i="1"/>
  <c r="G1650" i="1" s="1"/>
  <c r="H1649" i="1"/>
  <c r="G1649" i="1"/>
  <c r="C1649" i="1"/>
  <c r="G1648" i="1"/>
  <c r="C1648" i="1"/>
  <c r="H1648" i="1" s="1"/>
  <c r="C1647" i="1"/>
  <c r="H1646" i="1"/>
  <c r="C1646" i="1"/>
  <c r="G1646" i="1" s="1"/>
  <c r="H1645" i="1"/>
  <c r="G1645" i="1"/>
  <c r="C1645" i="1"/>
  <c r="G1644" i="1"/>
  <c r="C1644" i="1"/>
  <c r="H1644" i="1" s="1"/>
  <c r="C1643" i="1"/>
  <c r="H1642" i="1"/>
  <c r="C1642" i="1"/>
  <c r="G1642" i="1" s="1"/>
  <c r="H1641" i="1"/>
  <c r="G1641" i="1"/>
  <c r="C1641" i="1"/>
  <c r="G1640" i="1"/>
  <c r="C1640" i="1"/>
  <c r="H1640" i="1" s="1"/>
  <c r="C1639" i="1"/>
  <c r="H1638" i="1"/>
  <c r="C1638" i="1"/>
  <c r="G1638" i="1" s="1"/>
  <c r="H1637" i="1"/>
  <c r="G1637" i="1"/>
  <c r="C1637" i="1"/>
  <c r="G1636" i="1"/>
  <c r="C1636" i="1"/>
  <c r="H1636" i="1" s="1"/>
  <c r="C1635" i="1"/>
  <c r="H1634" i="1"/>
  <c r="H1633" i="1"/>
  <c r="G1633" i="1"/>
  <c r="C1633" i="1"/>
  <c r="C1632" i="1"/>
  <c r="C1631" i="1"/>
  <c r="H1630" i="1"/>
  <c r="C1630" i="1"/>
  <c r="G1630" i="1" s="1"/>
  <c r="H1629" i="1"/>
  <c r="G1629" i="1"/>
  <c r="C1629" i="1"/>
  <c r="C1627" i="1"/>
  <c r="H1626" i="1"/>
  <c r="C1626" i="1"/>
  <c r="G1626" i="1" s="1"/>
  <c r="H1625" i="1"/>
  <c r="G1625" i="1"/>
  <c r="C1625" i="1"/>
  <c r="C1624" i="1"/>
  <c r="C1623" i="1"/>
  <c r="C1620" i="1"/>
  <c r="H1620" i="1" s="1"/>
  <c r="C1619" i="1"/>
  <c r="H1618" i="1"/>
  <c r="C1618" i="1"/>
  <c r="G1618" i="1" s="1"/>
  <c r="H1617" i="1"/>
  <c r="G1617" i="1"/>
  <c r="C1617" i="1"/>
  <c r="G1616" i="1"/>
  <c r="C1616" i="1"/>
  <c r="H1616" i="1" s="1"/>
  <c r="C1615" i="1"/>
  <c r="H1614" i="1"/>
  <c r="C1614" i="1"/>
  <c r="G1614" i="1" s="1"/>
  <c r="H1613" i="1"/>
  <c r="C1613" i="1"/>
  <c r="G1613" i="1" s="1"/>
  <c r="G1612" i="1"/>
  <c r="C1612" i="1"/>
  <c r="H1612" i="1" s="1"/>
  <c r="C1611" i="1"/>
  <c r="C1610" i="1"/>
  <c r="G1610" i="1" s="1"/>
  <c r="H1609" i="1"/>
  <c r="G1609" i="1"/>
  <c r="C1609" i="1"/>
  <c r="G1608" i="1"/>
  <c r="C1608" i="1"/>
  <c r="H1608" i="1" s="1"/>
  <c r="C1607" i="1"/>
  <c r="C1606" i="1"/>
  <c r="G1606" i="1" s="1"/>
  <c r="C1605" i="1"/>
  <c r="H1605" i="1" s="1"/>
  <c r="C1604" i="1"/>
  <c r="H1604" i="1" s="1"/>
  <c r="C1603" i="1"/>
  <c r="C1601" i="1"/>
  <c r="H1601" i="1" s="1"/>
  <c r="G1600" i="1"/>
  <c r="C1600" i="1"/>
  <c r="H1600" i="1" s="1"/>
  <c r="C1599" i="1"/>
  <c r="H1598" i="1"/>
  <c r="G1598" i="1"/>
  <c r="C1598" i="1"/>
  <c r="H1597" i="1"/>
  <c r="G1597" i="1"/>
  <c r="C1597" i="1"/>
  <c r="C1596" i="1"/>
  <c r="H1596" i="1" s="1"/>
  <c r="C1595" i="1"/>
  <c r="C1594" i="1"/>
  <c r="G1594" i="1" s="1"/>
  <c r="H1593" i="1"/>
  <c r="G1593" i="1"/>
  <c r="C1593" i="1"/>
  <c r="C1592" i="1"/>
  <c r="H1592" i="1" s="1"/>
  <c r="C1591" i="1"/>
  <c r="H1590" i="1"/>
  <c r="G1590" i="1"/>
  <c r="C1590" i="1"/>
  <c r="H1589" i="1"/>
  <c r="G1589" i="1"/>
  <c r="C1589" i="1"/>
  <c r="C1588" i="1"/>
  <c r="C1587" i="1"/>
  <c r="C1586" i="1"/>
  <c r="G1586" i="1" s="1"/>
  <c r="G1584" i="1"/>
  <c r="C1584" i="1"/>
  <c r="H1584" i="1" s="1"/>
  <c r="H1582" i="1"/>
  <c r="G1582" i="1"/>
  <c r="C1582" i="1"/>
  <c r="D1581" i="1"/>
  <c r="C1581" i="1"/>
  <c r="H1580" i="1"/>
  <c r="G1580" i="1"/>
  <c r="I1580" i="1" s="1"/>
  <c r="D1580" i="1"/>
  <c r="J1580" i="1" s="1"/>
  <c r="C1580" i="1"/>
  <c r="D1579" i="1"/>
  <c r="C1579" i="1"/>
  <c r="J1579" i="1" s="1"/>
  <c r="H1578" i="1"/>
  <c r="G1578" i="1"/>
  <c r="I1578" i="1" s="1"/>
  <c r="D1578" i="1"/>
  <c r="J1578" i="1" s="1"/>
  <c r="C1578" i="1"/>
  <c r="H1577" i="1"/>
  <c r="G1577" i="1"/>
  <c r="D1577" i="1"/>
  <c r="C1577" i="1"/>
  <c r="D1576" i="1"/>
  <c r="C1576" i="1"/>
  <c r="H1575" i="1"/>
  <c r="G1575" i="1"/>
  <c r="I1575" i="1" s="1"/>
  <c r="D1575" i="1"/>
  <c r="J1575" i="1" s="1"/>
  <c r="C1575" i="1"/>
  <c r="D1574" i="1"/>
  <c r="C1574" i="1"/>
  <c r="J1574" i="1" s="1"/>
  <c r="H1573" i="1"/>
  <c r="G1573" i="1"/>
  <c r="I1573" i="1" s="1"/>
  <c r="D1573" i="1"/>
  <c r="J1573" i="1" s="1"/>
  <c r="C1573" i="1"/>
  <c r="H1572" i="1"/>
  <c r="G1572" i="1"/>
  <c r="D1572" i="1"/>
  <c r="C1572" i="1"/>
  <c r="H1571" i="1"/>
  <c r="G1571" i="1"/>
  <c r="D1571" i="1"/>
  <c r="C1571" i="1"/>
  <c r="D1570" i="1"/>
  <c r="C1570" i="1"/>
  <c r="H1569" i="1"/>
  <c r="G1569" i="1"/>
  <c r="I1569" i="1" s="1"/>
  <c r="D1569" i="1"/>
  <c r="J1569" i="1" s="1"/>
  <c r="C1569" i="1"/>
  <c r="D1568" i="1"/>
  <c r="C1568" i="1"/>
  <c r="J1568" i="1" s="1"/>
  <c r="H1567" i="1"/>
  <c r="G1567" i="1"/>
  <c r="I1567" i="1" s="1"/>
  <c r="D1567" i="1"/>
  <c r="J1567" i="1" s="1"/>
  <c r="C1567" i="1"/>
  <c r="D1566" i="1"/>
  <c r="C1566" i="1"/>
  <c r="H1565" i="1"/>
  <c r="G1565" i="1"/>
  <c r="I1565" i="1" s="1"/>
  <c r="D1565" i="1"/>
  <c r="J1565" i="1" s="1"/>
  <c r="C1565" i="1"/>
  <c r="D1564" i="1"/>
  <c r="C1564" i="1"/>
  <c r="J1564" i="1" s="1"/>
  <c r="D1563" i="1"/>
  <c r="C1563" i="1"/>
  <c r="H1562" i="1"/>
  <c r="G1562" i="1"/>
  <c r="D1562" i="1"/>
  <c r="J1562" i="1" s="1"/>
  <c r="C1562" i="1"/>
  <c r="J1561" i="1"/>
  <c r="D1561" i="1"/>
  <c r="C1561" i="1"/>
  <c r="H1560" i="1"/>
  <c r="G1560" i="1"/>
  <c r="D1560" i="1"/>
  <c r="J1560" i="1" s="1"/>
  <c r="C1560" i="1"/>
  <c r="J1559" i="1"/>
  <c r="D1559" i="1"/>
  <c r="C1559" i="1"/>
  <c r="D1558" i="1"/>
  <c r="J1558" i="1" s="1"/>
  <c r="C1558" i="1"/>
  <c r="H1558" i="1" s="1"/>
  <c r="J1557" i="1"/>
  <c r="D1557" i="1"/>
  <c r="C1557" i="1"/>
  <c r="D1556" i="1"/>
  <c r="C1556" i="1"/>
  <c r="D1555" i="1"/>
  <c r="H1554" i="1"/>
  <c r="G1554" i="1"/>
  <c r="D1554" i="1"/>
  <c r="J1554" i="1" s="1"/>
  <c r="C1554" i="1"/>
  <c r="J1553" i="1"/>
  <c r="D1553" i="1"/>
  <c r="C1553" i="1"/>
  <c r="H1552" i="1"/>
  <c r="G1552" i="1"/>
  <c r="D1552" i="1"/>
  <c r="J1552" i="1" s="1"/>
  <c r="C1552" i="1"/>
  <c r="J1551" i="1"/>
  <c r="D1551" i="1"/>
  <c r="C1551" i="1"/>
  <c r="H1550" i="1"/>
  <c r="G1550" i="1"/>
  <c r="D1550" i="1"/>
  <c r="J1550" i="1" s="1"/>
  <c r="C1550" i="1"/>
  <c r="J1549" i="1"/>
  <c r="D1549" i="1"/>
  <c r="C1549" i="1"/>
  <c r="H1548" i="1"/>
  <c r="G1548" i="1"/>
  <c r="D1548" i="1"/>
  <c r="J1548" i="1" s="1"/>
  <c r="C1548" i="1"/>
  <c r="J1547" i="1"/>
  <c r="C1547" i="1"/>
  <c r="J1546" i="1"/>
  <c r="G1546" i="1"/>
  <c r="D1546" i="1"/>
  <c r="C1546" i="1"/>
  <c r="H1545" i="1"/>
  <c r="D1545" i="1"/>
  <c r="C1545" i="1"/>
  <c r="J1544" i="1"/>
  <c r="G1544" i="1"/>
  <c r="I1544" i="1" s="1"/>
  <c r="D1544" i="1"/>
  <c r="C1544" i="1"/>
  <c r="H1544" i="1" s="1"/>
  <c r="H1543" i="1"/>
  <c r="D1543" i="1"/>
  <c r="C1543" i="1"/>
  <c r="D1542" i="1"/>
  <c r="J1542" i="1" s="1"/>
  <c r="C1542" i="1"/>
  <c r="H1541" i="1"/>
  <c r="D1541" i="1"/>
  <c r="C1541" i="1"/>
  <c r="D1540" i="1"/>
  <c r="H1540" i="1" s="1"/>
  <c r="C1540" i="1"/>
  <c r="G1540" i="1" s="1"/>
  <c r="C1539" i="1"/>
  <c r="H1536" i="1"/>
  <c r="D1536" i="1"/>
  <c r="C1536" i="1"/>
  <c r="G1536" i="1" s="1"/>
  <c r="H1535" i="1"/>
  <c r="D1535" i="1"/>
  <c r="C1535" i="1"/>
  <c r="G1535" i="1" s="1"/>
  <c r="D1534" i="1"/>
  <c r="C1534" i="1"/>
  <c r="D1533" i="1"/>
  <c r="C1533" i="1"/>
  <c r="G1533" i="1" s="1"/>
  <c r="H1532" i="1"/>
  <c r="D1532" i="1"/>
  <c r="C1532" i="1"/>
  <c r="G1532" i="1" s="1"/>
  <c r="H1531" i="1"/>
  <c r="D1531" i="1"/>
  <c r="C1531" i="1"/>
  <c r="G1531" i="1" s="1"/>
  <c r="D1530" i="1"/>
  <c r="C1530" i="1"/>
  <c r="D1529" i="1"/>
  <c r="C1529" i="1"/>
  <c r="G1529" i="1" s="1"/>
  <c r="H1528" i="1"/>
  <c r="D1528" i="1"/>
  <c r="C1528" i="1"/>
  <c r="G1528" i="1" s="1"/>
  <c r="H1527" i="1"/>
  <c r="D1527" i="1"/>
  <c r="C1527" i="1"/>
  <c r="G1527" i="1" s="1"/>
  <c r="D1526" i="1"/>
  <c r="C1526" i="1"/>
  <c r="D1525" i="1"/>
  <c r="C1525" i="1"/>
  <c r="G1525" i="1" s="1"/>
  <c r="H1524" i="1"/>
  <c r="D1524" i="1"/>
  <c r="C1524" i="1"/>
  <c r="G1524" i="1" s="1"/>
  <c r="H1523" i="1"/>
  <c r="D1523" i="1"/>
  <c r="C1523" i="1"/>
  <c r="G1523" i="1" s="1"/>
  <c r="D1522" i="1"/>
  <c r="C1522" i="1"/>
  <c r="D1521" i="1"/>
  <c r="C1521" i="1"/>
  <c r="G1521" i="1" s="1"/>
  <c r="H1520" i="1"/>
  <c r="D1520" i="1"/>
  <c r="C1520" i="1"/>
  <c r="G1520" i="1" s="1"/>
  <c r="H1519" i="1"/>
  <c r="D1519" i="1"/>
  <c r="C1519" i="1"/>
  <c r="G1519" i="1" s="1"/>
  <c r="D1518" i="1"/>
  <c r="C1518" i="1"/>
  <c r="D1517" i="1"/>
  <c r="C1517" i="1"/>
  <c r="G1517" i="1" s="1"/>
  <c r="H1516" i="1"/>
  <c r="D1516" i="1"/>
  <c r="C1516" i="1"/>
  <c r="G1516" i="1" s="1"/>
  <c r="H1515" i="1"/>
  <c r="D1515" i="1"/>
  <c r="C1515" i="1"/>
  <c r="G1515" i="1" s="1"/>
  <c r="D1514" i="1"/>
  <c r="C1514" i="1"/>
  <c r="D1513" i="1"/>
  <c r="C1513" i="1"/>
  <c r="H1512" i="1"/>
  <c r="D1512" i="1"/>
  <c r="C1512" i="1"/>
  <c r="G1512" i="1" s="1"/>
  <c r="C1511" i="1"/>
  <c r="H1509" i="1"/>
  <c r="D1509" i="1"/>
  <c r="C1509" i="1"/>
  <c r="G1509" i="1" s="1"/>
  <c r="D1508" i="1"/>
  <c r="C1508" i="1"/>
  <c r="D1507" i="1"/>
  <c r="C1507" i="1"/>
  <c r="G1507" i="1" s="1"/>
  <c r="H1506" i="1"/>
  <c r="D1506" i="1"/>
  <c r="C1506" i="1"/>
  <c r="G1506" i="1" s="1"/>
  <c r="H1505" i="1"/>
  <c r="D1505" i="1"/>
  <c r="C1505" i="1"/>
  <c r="G1505" i="1" s="1"/>
  <c r="D1504" i="1"/>
  <c r="C1504" i="1"/>
  <c r="D1503" i="1"/>
  <c r="C1503" i="1"/>
  <c r="G1503" i="1" s="1"/>
  <c r="H1502" i="1"/>
  <c r="D1502" i="1"/>
  <c r="C1502" i="1"/>
  <c r="G1502" i="1" s="1"/>
  <c r="H1501" i="1"/>
  <c r="D1501" i="1"/>
  <c r="C1501" i="1"/>
  <c r="G1501" i="1" s="1"/>
  <c r="D1500" i="1"/>
  <c r="C1500" i="1"/>
  <c r="D1499" i="1"/>
  <c r="C1499" i="1"/>
  <c r="G1499" i="1" s="1"/>
  <c r="H1498" i="1"/>
  <c r="D1498" i="1"/>
  <c r="C1498" i="1"/>
  <c r="G1498" i="1" s="1"/>
  <c r="H1497" i="1"/>
  <c r="D1497" i="1"/>
  <c r="C1497" i="1"/>
  <c r="G1497" i="1" s="1"/>
  <c r="D1496" i="1"/>
  <c r="C1496" i="1"/>
  <c r="D1495" i="1"/>
  <c r="C1495" i="1"/>
  <c r="G1495" i="1" s="1"/>
  <c r="H1494" i="1"/>
  <c r="D1494" i="1"/>
  <c r="C1494" i="1"/>
  <c r="G1494" i="1" s="1"/>
  <c r="H1493" i="1"/>
  <c r="D1493" i="1"/>
  <c r="C1493" i="1"/>
  <c r="G1493" i="1" s="1"/>
  <c r="D1492" i="1"/>
  <c r="C1492" i="1"/>
  <c r="D1491" i="1"/>
  <c r="C1491" i="1"/>
  <c r="G1491" i="1" s="1"/>
  <c r="H1490" i="1"/>
  <c r="D1490" i="1"/>
  <c r="C1490" i="1"/>
  <c r="G1490" i="1" s="1"/>
  <c r="H1489" i="1"/>
  <c r="D1489" i="1"/>
  <c r="C1489" i="1"/>
  <c r="G1489" i="1" s="1"/>
  <c r="D1488" i="1"/>
  <c r="C1488" i="1"/>
  <c r="D1487" i="1"/>
  <c r="C1487" i="1"/>
  <c r="G1487" i="1" s="1"/>
  <c r="C1486" i="1"/>
  <c r="H1484" i="1"/>
  <c r="D1484" i="1"/>
  <c r="C1484" i="1"/>
  <c r="G1484" i="1" s="1"/>
  <c r="H1483" i="1"/>
  <c r="D1483" i="1"/>
  <c r="C1483" i="1"/>
  <c r="G1483" i="1" s="1"/>
  <c r="D1482" i="1"/>
  <c r="C1482" i="1"/>
  <c r="D1481" i="1"/>
  <c r="C1481" i="1"/>
  <c r="G1481" i="1" s="1"/>
  <c r="H1480" i="1"/>
  <c r="D1480" i="1"/>
  <c r="C1480" i="1"/>
  <c r="G1480" i="1" s="1"/>
  <c r="H1479" i="1"/>
  <c r="D1479" i="1"/>
  <c r="C1479" i="1"/>
  <c r="G1479" i="1" s="1"/>
  <c r="D1478" i="1"/>
  <c r="C1478" i="1"/>
  <c r="D1477" i="1"/>
  <c r="C1477" i="1"/>
  <c r="G1477" i="1" s="1"/>
  <c r="H1476" i="1"/>
  <c r="D1476" i="1"/>
  <c r="C1476" i="1"/>
  <c r="G1476" i="1" s="1"/>
  <c r="H1475" i="1"/>
  <c r="D1475" i="1"/>
  <c r="C1475" i="1"/>
  <c r="G1475" i="1" s="1"/>
  <c r="D1474" i="1"/>
  <c r="C1474" i="1"/>
  <c r="D1473" i="1"/>
  <c r="C1473" i="1"/>
  <c r="G1473" i="1" s="1"/>
  <c r="H1472" i="1"/>
  <c r="D1472" i="1"/>
  <c r="C1472" i="1"/>
  <c r="G1472" i="1" s="1"/>
  <c r="H1471" i="1"/>
  <c r="D1471" i="1"/>
  <c r="C1471" i="1"/>
  <c r="G1471" i="1" s="1"/>
  <c r="D1470" i="1"/>
  <c r="C1470" i="1"/>
  <c r="D1469" i="1"/>
  <c r="C1469" i="1"/>
  <c r="G1469" i="1" s="1"/>
  <c r="H1468" i="1"/>
  <c r="D1468" i="1"/>
  <c r="C1468" i="1"/>
  <c r="G1468" i="1" s="1"/>
  <c r="H1467" i="1"/>
  <c r="D1467" i="1"/>
  <c r="C1467" i="1"/>
  <c r="G1467" i="1" s="1"/>
  <c r="D1466" i="1"/>
  <c r="C1466" i="1"/>
  <c r="D1465" i="1"/>
  <c r="C1465" i="1"/>
  <c r="G1465" i="1" s="1"/>
  <c r="H1464" i="1"/>
  <c r="D1464" i="1"/>
  <c r="C1464" i="1"/>
  <c r="G1464" i="1" s="1"/>
  <c r="H1463" i="1"/>
  <c r="D1463" i="1"/>
  <c r="C1463" i="1"/>
  <c r="G1463" i="1" s="1"/>
  <c r="C1462" i="1"/>
  <c r="H1461" i="1"/>
  <c r="D1461" i="1"/>
  <c r="C1461" i="1"/>
  <c r="G1461" i="1" s="1"/>
  <c r="H1460" i="1"/>
  <c r="D1460" i="1"/>
  <c r="C1460" i="1"/>
  <c r="G1460" i="1" s="1"/>
  <c r="D1459" i="1"/>
  <c r="C1459" i="1"/>
  <c r="D1458" i="1"/>
  <c r="C1458" i="1"/>
  <c r="G1458" i="1" s="1"/>
  <c r="H1457" i="1"/>
  <c r="D1457" i="1"/>
  <c r="C1457" i="1"/>
  <c r="G1457" i="1" s="1"/>
  <c r="H1456" i="1"/>
  <c r="D1456" i="1"/>
  <c r="C1456" i="1"/>
  <c r="G1456" i="1" s="1"/>
  <c r="D1455" i="1"/>
  <c r="C1455" i="1"/>
  <c r="D1454" i="1"/>
  <c r="C1454" i="1"/>
  <c r="G1454" i="1" s="1"/>
  <c r="H1453" i="1"/>
  <c r="D1453" i="1"/>
  <c r="C1453" i="1"/>
  <c r="G1453" i="1" s="1"/>
  <c r="H1452" i="1"/>
  <c r="D1452" i="1"/>
  <c r="C1452" i="1"/>
  <c r="G1452" i="1" s="1"/>
  <c r="D1451" i="1"/>
  <c r="C1451" i="1"/>
  <c r="D1450" i="1"/>
  <c r="C1450" i="1"/>
  <c r="G1450" i="1" s="1"/>
  <c r="H1449" i="1"/>
  <c r="D1449" i="1"/>
  <c r="C1449" i="1"/>
  <c r="G1449" i="1" s="1"/>
  <c r="H1448" i="1"/>
  <c r="D1448" i="1"/>
  <c r="C1448" i="1"/>
  <c r="G1448" i="1" s="1"/>
  <c r="D1447" i="1"/>
  <c r="C1447" i="1"/>
  <c r="D1446" i="1"/>
  <c r="C1446" i="1"/>
  <c r="G1446" i="1" s="1"/>
  <c r="H1445" i="1"/>
  <c r="D1445" i="1"/>
  <c r="C1445" i="1"/>
  <c r="G1445" i="1" s="1"/>
  <c r="H1444" i="1"/>
  <c r="D1444" i="1"/>
  <c r="C1444" i="1"/>
  <c r="G1444" i="1" s="1"/>
  <c r="D1443" i="1"/>
  <c r="C1443" i="1"/>
  <c r="D1442" i="1"/>
  <c r="C1442" i="1"/>
  <c r="G1442" i="1" s="1"/>
  <c r="H1441" i="1"/>
  <c r="D1441" i="1"/>
  <c r="C1441" i="1"/>
  <c r="G1441" i="1" s="1"/>
  <c r="H1440" i="1"/>
  <c r="D1440" i="1"/>
  <c r="C1440" i="1"/>
  <c r="G1440" i="1" s="1"/>
  <c r="D1439" i="1"/>
  <c r="C1439" i="1"/>
  <c r="D1438" i="1"/>
  <c r="C1438" i="1"/>
  <c r="G1438" i="1" s="1"/>
  <c r="H1437" i="1"/>
  <c r="D1437" i="1"/>
  <c r="C1437" i="1"/>
  <c r="G1437" i="1" s="1"/>
  <c r="H1436" i="1"/>
  <c r="D1436" i="1"/>
  <c r="C1436" i="1"/>
  <c r="G1436" i="1" s="1"/>
  <c r="D1435" i="1"/>
  <c r="C1435" i="1"/>
  <c r="D1434" i="1"/>
  <c r="C1434" i="1"/>
  <c r="G1434" i="1" s="1"/>
  <c r="H1433" i="1"/>
  <c r="D1433" i="1"/>
  <c r="C1433" i="1"/>
  <c r="G1433" i="1" s="1"/>
  <c r="H1432" i="1"/>
  <c r="D1432" i="1"/>
  <c r="C1432" i="1"/>
  <c r="G1432" i="1" s="1"/>
  <c r="C1431" i="1"/>
  <c r="H1430" i="1"/>
  <c r="D1430" i="1"/>
  <c r="C1430" i="1"/>
  <c r="G1430" i="1" s="1"/>
  <c r="H1429" i="1"/>
  <c r="D1429" i="1"/>
  <c r="C1429" i="1"/>
  <c r="G1429" i="1" s="1"/>
  <c r="D1428" i="1"/>
  <c r="C1428" i="1"/>
  <c r="D1427" i="1"/>
  <c r="C1427" i="1"/>
  <c r="G1427" i="1" s="1"/>
  <c r="H1426" i="1"/>
  <c r="D1426" i="1"/>
  <c r="C1426" i="1"/>
  <c r="G1426" i="1" s="1"/>
  <c r="H1425" i="1"/>
  <c r="D1425" i="1"/>
  <c r="C1425" i="1"/>
  <c r="G1425" i="1" s="1"/>
  <c r="D1424" i="1"/>
  <c r="C1424" i="1"/>
  <c r="D1423" i="1"/>
  <c r="C1423" i="1"/>
  <c r="G1423" i="1" s="1"/>
  <c r="H1422" i="1"/>
  <c r="D1422" i="1"/>
  <c r="C1422" i="1"/>
  <c r="G1422" i="1" s="1"/>
  <c r="H1421" i="1"/>
  <c r="D1421" i="1"/>
  <c r="C1421" i="1"/>
  <c r="G1421" i="1" s="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G1154" i="1" s="1"/>
  <c r="D1153" i="1"/>
  <c r="C1153" i="1"/>
  <c r="H1153" i="1" s="1"/>
  <c r="C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H1118" i="1" s="1"/>
  <c r="C1118" i="1"/>
  <c r="H1117" i="1"/>
  <c r="D1117" i="1"/>
  <c r="C1117" i="1"/>
  <c r="G1117" i="1" s="1"/>
  <c r="D1116" i="1"/>
  <c r="C1116" i="1"/>
  <c r="H1116" i="1" s="1"/>
  <c r="D1115" i="1"/>
  <c r="C1115" i="1"/>
  <c r="G1115" i="1" s="1"/>
  <c r="D1114" i="1"/>
  <c r="H1114" i="1" s="1"/>
  <c r="C1114" i="1"/>
  <c r="H1113" i="1"/>
  <c r="D1113" i="1"/>
  <c r="C1113" i="1"/>
  <c r="G1113" i="1" s="1"/>
  <c r="D1112" i="1"/>
  <c r="C1112" i="1"/>
  <c r="H1112" i="1" s="1"/>
  <c r="D1111" i="1"/>
  <c r="C1111" i="1"/>
  <c r="G1111" i="1" s="1"/>
  <c r="D1110" i="1"/>
  <c r="H1110" i="1" s="1"/>
  <c r="C1110" i="1"/>
  <c r="H1109" i="1"/>
  <c r="D1109" i="1"/>
  <c r="C1109" i="1"/>
  <c r="G1109" i="1" s="1"/>
  <c r="D1108" i="1"/>
  <c r="C1108" i="1"/>
  <c r="H1108" i="1" s="1"/>
  <c r="D1107" i="1"/>
  <c r="C1107" i="1"/>
  <c r="G1107" i="1" s="1"/>
  <c r="D1106" i="1"/>
  <c r="H1106" i="1" s="1"/>
  <c r="C1106" i="1"/>
  <c r="H1105" i="1"/>
  <c r="D1105" i="1"/>
  <c r="C1105" i="1"/>
  <c r="G1105" i="1" s="1"/>
  <c r="D1104" i="1"/>
  <c r="C1104" i="1"/>
  <c r="H1104" i="1" s="1"/>
  <c r="D1103" i="1"/>
  <c r="C1103" i="1"/>
  <c r="G1103" i="1" s="1"/>
  <c r="D1102" i="1"/>
  <c r="H1102" i="1" s="1"/>
  <c r="C1102" i="1"/>
  <c r="H1101" i="1"/>
  <c r="D1101" i="1"/>
  <c r="C1101" i="1"/>
  <c r="G1101" i="1" s="1"/>
  <c r="D1100" i="1"/>
  <c r="C1100" i="1"/>
  <c r="H1100" i="1" s="1"/>
  <c r="D1099" i="1"/>
  <c r="C1099" i="1"/>
  <c r="G1099" i="1" s="1"/>
  <c r="D1098" i="1"/>
  <c r="H1098" i="1" s="1"/>
  <c r="C1098" i="1"/>
  <c r="H1097" i="1"/>
  <c r="D1097" i="1"/>
  <c r="C1097" i="1"/>
  <c r="G1097" i="1" s="1"/>
  <c r="D1096" i="1"/>
  <c r="C1096" i="1"/>
  <c r="H1096" i="1" s="1"/>
  <c r="D1095" i="1"/>
  <c r="C1095" i="1"/>
  <c r="G1095" i="1" s="1"/>
  <c r="D1094" i="1"/>
  <c r="H1094" i="1" s="1"/>
  <c r="C1094" i="1"/>
  <c r="D1093" i="1"/>
  <c r="D1092" i="1"/>
  <c r="C1092" i="1"/>
  <c r="D1091" i="1"/>
  <c r="C1091" i="1"/>
  <c r="G1091" i="1" s="1"/>
  <c r="D1090" i="1"/>
  <c r="H1090" i="1" s="1"/>
  <c r="C1090" i="1"/>
  <c r="H1089" i="1"/>
  <c r="D1089" i="1"/>
  <c r="C1089" i="1"/>
  <c r="G1089" i="1" s="1"/>
  <c r="D1088" i="1"/>
  <c r="C1088" i="1"/>
  <c r="H1088" i="1" s="1"/>
  <c r="D1087" i="1"/>
  <c r="C1087" i="1"/>
  <c r="G1087" i="1" s="1"/>
  <c r="D1086" i="1"/>
  <c r="H1086" i="1" s="1"/>
  <c r="C1086" i="1"/>
  <c r="H1085" i="1"/>
  <c r="D1085" i="1"/>
  <c r="C1085" i="1"/>
  <c r="G1085" i="1" s="1"/>
  <c r="D1084" i="1"/>
  <c r="C1084" i="1"/>
  <c r="H1084" i="1" s="1"/>
  <c r="D1083" i="1"/>
  <c r="C1083" i="1"/>
  <c r="G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C1075"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D1059" i="1"/>
  <c r="C1059" i="1"/>
  <c r="D1058" i="1"/>
  <c r="C1058" i="1"/>
  <c r="H1058" i="1" s="1"/>
  <c r="D1057" i="1"/>
  <c r="C1057" i="1"/>
  <c r="D1056" i="1"/>
  <c r="C1056" i="1"/>
  <c r="H1056" i="1" s="1"/>
  <c r="D1055" i="1"/>
  <c r="C1055" i="1"/>
  <c r="H1055" i="1" s="1"/>
  <c r="D1054" i="1"/>
  <c r="C1054" i="1"/>
  <c r="D1053" i="1"/>
  <c r="C1053" i="1"/>
  <c r="H1053" i="1" s="1"/>
  <c r="D1052" i="1"/>
  <c r="C1052" i="1"/>
  <c r="D1051" i="1"/>
  <c r="C1051" i="1"/>
  <c r="H1051" i="1" s="1"/>
  <c r="C1050" i="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C1040" i="1"/>
  <c r="D1039" i="1"/>
  <c r="C1039" i="1"/>
  <c r="H1039" i="1" s="1"/>
  <c r="D1038" i="1"/>
  <c r="C1038" i="1"/>
  <c r="H1038" i="1" s="1"/>
  <c r="D1037" i="1"/>
  <c r="C1037" i="1"/>
  <c r="H1037" i="1" s="1"/>
  <c r="D1036" i="1"/>
  <c r="C1036" i="1"/>
  <c r="H1036" i="1" s="1"/>
  <c r="D1035" i="1"/>
  <c r="C1035" i="1"/>
  <c r="H1035" i="1" s="1"/>
  <c r="D1034" i="1"/>
  <c r="C1034" i="1"/>
  <c r="H1034" i="1" s="1"/>
  <c r="D1033" i="1"/>
  <c r="C1033" i="1"/>
  <c r="D1032" i="1"/>
  <c r="C1032" i="1"/>
  <c r="D1031" i="1"/>
  <c r="C1031" i="1"/>
  <c r="H1031" i="1" s="1"/>
  <c r="D1030" i="1"/>
  <c r="C1030" i="1"/>
  <c r="D1029" i="1"/>
  <c r="C1029" i="1"/>
  <c r="H1029" i="1" s="1"/>
  <c r="D1028" i="1"/>
  <c r="C1028" i="1"/>
  <c r="D1027" i="1"/>
  <c r="C1027" i="1"/>
  <c r="H1027" i="1" s="1"/>
  <c r="D1026" i="1"/>
  <c r="C1026" i="1"/>
  <c r="D1025" i="1"/>
  <c r="C1025" i="1"/>
  <c r="D1024" i="1"/>
  <c r="C1024" i="1"/>
  <c r="D1023" i="1"/>
  <c r="C1023" i="1"/>
  <c r="D1022" i="1"/>
  <c r="C1022" i="1"/>
  <c r="H1022" i="1" s="1"/>
  <c r="D1021" i="1"/>
  <c r="C1021" i="1"/>
  <c r="H1021" i="1" s="1"/>
  <c r="D1020" i="1"/>
  <c r="C1020" i="1"/>
  <c r="D1019" i="1"/>
  <c r="C1019" i="1"/>
  <c r="D1018" i="1"/>
  <c r="C1018" i="1"/>
  <c r="D1016" i="1"/>
  <c r="C1016" i="1"/>
  <c r="D1015" i="1"/>
  <c r="C1015" i="1"/>
  <c r="D1014" i="1"/>
  <c r="C1014" i="1"/>
  <c r="D1013" i="1"/>
  <c r="C1013"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D649" i="1"/>
  <c r="G649" i="1" s="1"/>
  <c r="C649" i="1"/>
  <c r="D648" i="1"/>
  <c r="H648" i="1" s="1"/>
  <c r="C648" i="1"/>
  <c r="D647" i="1"/>
  <c r="G647" i="1" s="1"/>
  <c r="C647" i="1"/>
  <c r="H646" i="1"/>
  <c r="G646" i="1"/>
  <c r="D646" i="1"/>
  <c r="C646" i="1"/>
  <c r="D645" i="1"/>
  <c r="H645" i="1" s="1"/>
  <c r="C645" i="1"/>
  <c r="C642"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G423" i="1" s="1"/>
  <c r="C423" i="1"/>
  <c r="D422" i="1"/>
  <c r="G422" i="1" s="1"/>
  <c r="C422" i="1"/>
  <c r="D421" i="1"/>
  <c r="G421" i="1" s="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G389" i="1" s="1"/>
  <c r="C389" i="1"/>
  <c r="G388" i="1"/>
  <c r="D388" i="1"/>
  <c r="H388" i="1" s="1"/>
  <c r="C388" i="1"/>
  <c r="H387" i="1"/>
  <c r="G387" i="1"/>
  <c r="D387" i="1"/>
  <c r="C387" i="1"/>
  <c r="H386" i="1"/>
  <c r="G386" i="1"/>
  <c r="D386" i="1"/>
  <c r="C386" i="1"/>
  <c r="H385" i="1"/>
  <c r="G385" i="1"/>
  <c r="D385" i="1"/>
  <c r="C385" i="1"/>
  <c r="H384" i="1"/>
  <c r="G384" i="1"/>
  <c r="D384" i="1"/>
  <c r="C384" i="1"/>
  <c r="H383" i="1"/>
  <c r="G383" i="1"/>
  <c r="D383" i="1"/>
  <c r="C383" i="1"/>
  <c r="G382" i="1"/>
  <c r="D382" i="1"/>
  <c r="H382" i="1" s="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D375" i="1"/>
  <c r="G375" i="1" s="1"/>
  <c r="C375" i="1"/>
  <c r="H374" i="1"/>
  <c r="D374" i="1"/>
  <c r="G374" i="1" s="1"/>
  <c r="C374" i="1"/>
  <c r="H373" i="1"/>
  <c r="G373" i="1"/>
  <c r="D373" i="1"/>
  <c r="C373" i="1"/>
  <c r="H372" i="1"/>
  <c r="G372" i="1"/>
  <c r="D372" i="1"/>
  <c r="C372" i="1"/>
  <c r="H371" i="1"/>
  <c r="D371" i="1"/>
  <c r="G371" i="1" s="1"/>
  <c r="C371" i="1"/>
  <c r="H370" i="1"/>
  <c r="G370" i="1"/>
  <c r="D370" i="1"/>
  <c r="C370" i="1"/>
  <c r="H369" i="1"/>
  <c r="D369" i="1"/>
  <c r="G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D302" i="1"/>
  <c r="H302" i="1" s="1"/>
  <c r="C302" i="1"/>
  <c r="H301" i="1"/>
  <c r="D301" i="1"/>
  <c r="G301" i="1" s="1"/>
  <c r="C301" i="1"/>
  <c r="D300" i="1"/>
  <c r="G300" i="1" s="1"/>
  <c r="C300" i="1"/>
  <c r="D299" i="1"/>
  <c r="G299" i="1" s="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H182" i="1" s="1"/>
  <c r="C182" i="1"/>
  <c r="H181" i="1"/>
  <c r="G181" i="1"/>
  <c r="D181" i="1"/>
  <c r="C181" i="1"/>
  <c r="H180" i="1"/>
  <c r="D180" i="1"/>
  <c r="G180" i="1" s="1"/>
  <c r="C180" i="1"/>
  <c r="H179" i="1"/>
  <c r="G179" i="1"/>
  <c r="D179" i="1"/>
  <c r="C179" i="1"/>
  <c r="H178" i="1"/>
  <c r="D178" i="1"/>
  <c r="G178" i="1" s="1"/>
  <c r="C178" i="1"/>
  <c r="H177" i="1"/>
  <c r="G177" i="1"/>
  <c r="D177" i="1"/>
  <c r="C177" i="1"/>
  <c r="H176" i="1"/>
  <c r="D176" i="1"/>
  <c r="G176" i="1" s="1"/>
  <c r="C176" i="1"/>
  <c r="H175" i="1"/>
  <c r="D175" i="1"/>
  <c r="G175" i="1" s="1"/>
  <c r="C175" i="1"/>
  <c r="C174" i="1"/>
  <c r="H173" i="1"/>
  <c r="D173" i="1"/>
  <c r="G173" i="1" s="1"/>
  <c r="C173" i="1"/>
  <c r="H172" i="1"/>
  <c r="G172" i="1"/>
  <c r="D172" i="1"/>
  <c r="C172" i="1"/>
  <c r="H171" i="1"/>
  <c r="G171" i="1"/>
  <c r="D171" i="1"/>
  <c r="C171" i="1"/>
  <c r="H170" i="1"/>
  <c r="D170" i="1"/>
  <c r="G170" i="1" s="1"/>
  <c r="C170" i="1"/>
  <c r="H169" i="1"/>
  <c r="D169" i="1"/>
  <c r="G169" i="1" s="1"/>
  <c r="C169" i="1"/>
  <c r="H168" i="1"/>
  <c r="D168" i="1"/>
  <c r="G168" i="1" s="1"/>
  <c r="C168" i="1"/>
  <c r="H167" i="1"/>
  <c r="D167" i="1"/>
  <c r="G167" i="1" s="1"/>
  <c r="C167" i="1"/>
  <c r="D166" i="1"/>
  <c r="G166" i="1" s="1"/>
  <c r="C166" i="1"/>
  <c r="H165" i="1"/>
  <c r="D165" i="1"/>
  <c r="G165" i="1" s="1"/>
  <c r="C165" i="1"/>
  <c r="H164" i="1"/>
  <c r="D164" i="1"/>
  <c r="G164" i="1" s="1"/>
  <c r="C164" i="1"/>
  <c r="H163" i="1"/>
  <c r="D163" i="1"/>
  <c r="G163" i="1" s="1"/>
  <c r="C163" i="1"/>
  <c r="H162" i="1"/>
  <c r="D162" i="1"/>
  <c r="G162" i="1" s="1"/>
  <c r="C162" i="1"/>
  <c r="D161" i="1"/>
  <c r="G161" i="1" s="1"/>
  <c r="C161" i="1"/>
  <c r="H159" i="1"/>
  <c r="G159" i="1"/>
  <c r="D159" i="1"/>
  <c r="C159" i="1"/>
  <c r="H158" i="1"/>
  <c r="D158" i="1"/>
  <c r="G158" i="1" s="1"/>
  <c r="C158" i="1"/>
  <c r="H157" i="1"/>
  <c r="G157" i="1"/>
  <c r="D157" i="1"/>
  <c r="C157" i="1"/>
  <c r="H156" i="1"/>
  <c r="D156" i="1"/>
  <c r="G156" i="1" s="1"/>
  <c r="C156" i="1"/>
  <c r="H155" i="1"/>
  <c r="G155" i="1"/>
  <c r="D155" i="1"/>
  <c r="C155" i="1"/>
  <c r="H154" i="1"/>
  <c r="G154" i="1"/>
  <c r="D154" i="1"/>
  <c r="C154" i="1"/>
  <c r="H153" i="1"/>
  <c r="G153" i="1"/>
  <c r="D153" i="1"/>
  <c r="C153" i="1"/>
  <c r="H152" i="1"/>
  <c r="G152" i="1"/>
  <c r="D152" i="1"/>
  <c r="C152" i="1"/>
  <c r="H151" i="1"/>
  <c r="D151" i="1"/>
  <c r="G151" i="1" s="1"/>
  <c r="C151" i="1"/>
  <c r="H150" i="1"/>
  <c r="G150" i="1"/>
  <c r="D150" i="1"/>
  <c r="C150" i="1"/>
  <c r="C149" i="1"/>
  <c r="H147"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D133" i="1"/>
  <c r="G133" i="1" s="1"/>
  <c r="C133" i="1"/>
  <c r="H132" i="1"/>
  <c r="D132" i="1"/>
  <c r="G132" i="1" s="1"/>
  <c r="C132" i="1"/>
  <c r="H131" i="1"/>
  <c r="G131" i="1"/>
  <c r="D131" i="1"/>
  <c r="C131" i="1"/>
  <c r="C130" i="1"/>
  <c r="H129" i="1"/>
  <c r="G129" i="1"/>
  <c r="D129" i="1"/>
  <c r="C129" i="1"/>
  <c r="H128" i="1"/>
  <c r="G128" i="1"/>
  <c r="D128" i="1"/>
  <c r="C128" i="1"/>
  <c r="H127" i="1"/>
  <c r="G127" i="1"/>
  <c r="D127" i="1"/>
  <c r="C127" i="1"/>
  <c r="H126" i="1"/>
  <c r="D126" i="1"/>
  <c r="G126" i="1" s="1"/>
  <c r="C126" i="1"/>
  <c r="H125" i="1"/>
  <c r="G125" i="1"/>
  <c r="D125" i="1"/>
  <c r="C125" i="1"/>
  <c r="H124" i="1"/>
  <c r="D124" i="1"/>
  <c r="G124" i="1" s="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D76" i="1"/>
  <c r="G76" i="1" s="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34" i="3" l="1"/>
  <c r="G1542" i="1"/>
  <c r="H1542" i="1"/>
  <c r="G648" i="1"/>
  <c r="H649" i="1"/>
  <c r="H647" i="1"/>
  <c r="F197" i="5"/>
  <c r="D274" i="5"/>
  <c r="E338" i="9"/>
  <c r="B338" i="9" s="1"/>
  <c r="E274" i="5"/>
  <c r="D1278" i="1" s="1"/>
  <c r="H1032" i="1"/>
  <c r="H1025" i="1"/>
  <c r="H1019" i="1"/>
  <c r="H1050" i="1"/>
  <c r="H1054" i="1"/>
  <c r="H1024" i="1"/>
  <c r="H1028" i="1"/>
  <c r="H1020" i="1"/>
  <c r="E337" i="9"/>
  <c r="B337" i="9" s="1"/>
  <c r="H1014" i="1"/>
  <c r="E340" i="9"/>
  <c r="B340" i="9" s="1"/>
  <c r="E303" i="9"/>
  <c r="B303" i="9" s="1"/>
  <c r="E304" i="9"/>
  <c r="B304" i="9" s="1"/>
  <c r="E326" i="9"/>
  <c r="B326" i="9" s="1"/>
  <c r="E255" i="5"/>
  <c r="D1259" i="1" s="1"/>
  <c r="H1152" i="1"/>
  <c r="H1092" i="1"/>
  <c r="H1060" i="1"/>
  <c r="H1057" i="1"/>
  <c r="H1059" i="1"/>
  <c r="H1052" i="1"/>
  <c r="H1040" i="1"/>
  <c r="F35" i="5"/>
  <c r="H1033" i="1"/>
  <c r="H1030" i="1"/>
  <c r="H1026" i="1"/>
  <c r="H1023" i="1"/>
  <c r="H1018" i="1"/>
  <c r="H1016" i="1"/>
  <c r="H1015" i="1"/>
  <c r="H1013" i="1"/>
  <c r="E324" i="9"/>
  <c r="B324" i="9" s="1"/>
  <c r="E312" i="9"/>
  <c r="B312" i="9" s="1"/>
  <c r="E320" i="9"/>
  <c r="B320" i="9" s="1"/>
  <c r="H423" i="1"/>
  <c r="E36" i="9"/>
  <c r="B36" i="9" s="1"/>
  <c r="G1558" i="1"/>
  <c r="G1513" i="1"/>
  <c r="H1681" i="1"/>
  <c r="G1681" i="1"/>
  <c r="G1620" i="1"/>
  <c r="H1610" i="1"/>
  <c r="H1606" i="1"/>
  <c r="G1604" i="1"/>
  <c r="G1602" i="1"/>
  <c r="H1602" i="1"/>
  <c r="G1605" i="1"/>
  <c r="G1601" i="1"/>
  <c r="H1594" i="1"/>
  <c r="G1585" i="1"/>
  <c r="H1586" i="1"/>
  <c r="D6" i="8"/>
  <c r="E37" i="9"/>
  <c r="B37" i="9" s="1"/>
  <c r="E307" i="9"/>
  <c r="B307" i="9" s="1"/>
  <c r="H389" i="1"/>
  <c r="G677" i="1"/>
  <c r="G302" i="1"/>
  <c r="H421" i="1"/>
  <c r="E647" i="4"/>
  <c r="D641" i="1" s="1"/>
  <c r="H422" i="1"/>
  <c r="G676" i="1"/>
  <c r="G636" i="1"/>
  <c r="E311" i="9"/>
  <c r="B311" i="9" s="1"/>
  <c r="H299" i="1"/>
  <c r="H300" i="1"/>
  <c r="E46" i="9"/>
  <c r="B46" i="9" s="1"/>
  <c r="G678" i="1"/>
  <c r="G653" i="1"/>
  <c r="E26" i="9"/>
  <c r="B26" i="9" s="1"/>
  <c r="G645" i="1"/>
  <c r="E327" i="9"/>
  <c r="B327" i="9" s="1"/>
  <c r="E31" i="9"/>
  <c r="B31" i="9" s="1"/>
  <c r="E322" i="9"/>
  <c r="B322" i="9" s="1"/>
  <c r="E329" i="9"/>
  <c r="B329" i="9" s="1"/>
  <c r="H375" i="1"/>
  <c r="F262" i="4"/>
  <c r="D258" i="1"/>
  <c r="F269" i="4"/>
  <c r="E82" i="9"/>
  <c r="B82" i="9" s="1"/>
  <c r="F194" i="4"/>
  <c r="G182" i="1"/>
  <c r="G174" i="1"/>
  <c r="F178" i="4"/>
  <c r="H166" i="1"/>
  <c r="E164" i="4"/>
  <c r="D160" i="1" s="1"/>
  <c r="H161" i="1"/>
  <c r="F237" i="9"/>
  <c r="B237" i="9" s="1"/>
  <c r="F134" i="4"/>
  <c r="D130" i="1"/>
  <c r="F135" i="4"/>
  <c r="E35" i="9"/>
  <c r="B35" i="9" s="1"/>
  <c r="G64" i="1"/>
  <c r="G65" i="1"/>
  <c r="E34" i="9"/>
  <c r="B34" i="9" s="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260" i="1"/>
  <c r="G1260" i="1"/>
  <c r="H1262" i="1"/>
  <c r="G1262" i="1"/>
  <c r="H1264" i="1"/>
  <c r="G1264" i="1"/>
  <c r="H1266" i="1"/>
  <c r="G1266" i="1"/>
  <c r="H1268" i="1"/>
  <c r="G1268" i="1"/>
  <c r="H1270" i="1"/>
  <c r="G1270" i="1"/>
  <c r="H1272" i="1"/>
  <c r="G1272" i="1"/>
  <c r="H1274" i="1"/>
  <c r="G1274" i="1"/>
  <c r="H1276" i="1"/>
  <c r="G1276"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624" i="1"/>
  <c r="G1624" i="1"/>
  <c r="G1086" i="1"/>
  <c r="G1090" i="1"/>
  <c r="G1094" i="1"/>
  <c r="G1098" i="1"/>
  <c r="G1102" i="1"/>
  <c r="G1106" i="1"/>
  <c r="G1110" i="1"/>
  <c r="G1114" i="1"/>
  <c r="G1118" i="1"/>
  <c r="H1256" i="1"/>
  <c r="G1256" i="1"/>
  <c r="H1258" i="1"/>
  <c r="G1258" i="1"/>
  <c r="H1591" i="1"/>
  <c r="G1591"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H1083" i="1"/>
  <c r="H1087" i="1"/>
  <c r="H1091" i="1"/>
  <c r="H1095" i="1"/>
  <c r="H1099" i="1"/>
  <c r="H1103" i="1"/>
  <c r="H1107" i="1"/>
  <c r="H1111" i="1"/>
  <c r="H1115" i="1"/>
  <c r="H1120" i="1"/>
  <c r="G1120" i="1"/>
  <c r="H1122" i="1"/>
  <c r="G1122" i="1"/>
  <c r="H1124" i="1"/>
  <c r="G1124" i="1"/>
  <c r="H1126" i="1"/>
  <c r="G1126" i="1"/>
  <c r="H1128" i="1"/>
  <c r="G1128" i="1"/>
  <c r="H1130" i="1"/>
  <c r="G1130" i="1"/>
  <c r="H1132" i="1"/>
  <c r="G1132" i="1"/>
  <c r="H1134" i="1"/>
  <c r="G1134" i="1"/>
  <c r="H1136" i="1"/>
  <c r="G1136" i="1"/>
  <c r="H1138" i="1"/>
  <c r="G1138" i="1"/>
  <c r="H1142" i="1"/>
  <c r="G1142"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G1492" i="1"/>
  <c r="H1492" i="1"/>
  <c r="G1500" i="1"/>
  <c r="H1500" i="1"/>
  <c r="G1508" i="1"/>
  <c r="H1508" i="1"/>
  <c r="F526" i="4"/>
  <c r="D522" i="4"/>
  <c r="F536" i="4"/>
  <c r="G1084" i="1"/>
  <c r="G1088" i="1"/>
  <c r="G1092" i="1"/>
  <c r="G1096" i="1"/>
  <c r="G1100" i="1"/>
  <c r="G1104" i="1"/>
  <c r="G1108" i="1"/>
  <c r="G1112" i="1"/>
  <c r="G1116"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402" i="1"/>
  <c r="G1402" i="1"/>
  <c r="H1404" i="1"/>
  <c r="G1404" i="1"/>
  <c r="H1406" i="1"/>
  <c r="G1406" i="1"/>
  <c r="H1408" i="1"/>
  <c r="G1408" i="1"/>
  <c r="H1410" i="1"/>
  <c r="G1410" i="1"/>
  <c r="H1412" i="1"/>
  <c r="G1412" i="1"/>
  <c r="H1414" i="1"/>
  <c r="G1414" i="1"/>
  <c r="H1416" i="1"/>
  <c r="G1416" i="1"/>
  <c r="H1418" i="1"/>
  <c r="G1418" i="1"/>
  <c r="G1420" i="1"/>
  <c r="H1420" i="1"/>
  <c r="G1428" i="1"/>
  <c r="H1428" i="1"/>
  <c r="G1470" i="1"/>
  <c r="H1470" i="1"/>
  <c r="G1478" i="1"/>
  <c r="H1478" i="1"/>
  <c r="H1671" i="1"/>
  <c r="G1671" i="1"/>
  <c r="G1143" i="1"/>
  <c r="G1144" i="1"/>
  <c r="G1145" i="1"/>
  <c r="G1146" i="1"/>
  <c r="G1147" i="1"/>
  <c r="G1148" i="1"/>
  <c r="G1149" i="1"/>
  <c r="G1150" i="1"/>
  <c r="G1151" i="1"/>
  <c r="G1152" i="1"/>
  <c r="G1153" i="1"/>
  <c r="G1435" i="1"/>
  <c r="H1435" i="1"/>
  <c r="G1443" i="1"/>
  <c r="H1443" i="1"/>
  <c r="G1451" i="1"/>
  <c r="H1451" i="1"/>
  <c r="G1459" i="1"/>
  <c r="H1459" i="1"/>
  <c r="G1518" i="1"/>
  <c r="H1518" i="1"/>
  <c r="G1526" i="1"/>
  <c r="H1526" i="1"/>
  <c r="G1534" i="1"/>
  <c r="H1534" i="1"/>
  <c r="H1588" i="1"/>
  <c r="G1588" i="1"/>
  <c r="H1668" i="1"/>
  <c r="G1668" i="1"/>
  <c r="E114" i="6"/>
  <c r="D1511" i="1"/>
  <c r="G1511" i="1" s="1"/>
  <c r="F115" i="6"/>
  <c r="E5" i="7"/>
  <c r="D1539" i="1"/>
  <c r="C1583" i="1"/>
  <c r="D44" i="8"/>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3" i="1"/>
  <c r="G1403" i="1"/>
  <c r="H1405" i="1"/>
  <c r="G1405" i="1"/>
  <c r="H1407" i="1"/>
  <c r="G1407" i="1"/>
  <c r="H1409" i="1"/>
  <c r="G1409" i="1"/>
  <c r="H1411" i="1"/>
  <c r="G1411" i="1"/>
  <c r="H1413" i="1"/>
  <c r="G1413" i="1"/>
  <c r="H1415" i="1"/>
  <c r="G1415" i="1"/>
  <c r="H1417" i="1"/>
  <c r="G1417" i="1"/>
  <c r="H1419" i="1"/>
  <c r="G1419" i="1"/>
  <c r="G1424" i="1"/>
  <c r="H1424" i="1"/>
  <c r="G1466" i="1"/>
  <c r="H1466" i="1"/>
  <c r="G1474" i="1"/>
  <c r="H1474" i="1"/>
  <c r="G1482" i="1"/>
  <c r="H1482" i="1"/>
  <c r="G1488" i="1"/>
  <c r="H1488" i="1"/>
  <c r="G1496" i="1"/>
  <c r="H1496" i="1"/>
  <c r="G1504" i="1"/>
  <c r="H1504" i="1"/>
  <c r="H1632" i="1"/>
  <c r="G1632" i="1"/>
  <c r="H1679" i="1"/>
  <c r="G1679" i="1"/>
  <c r="F126" i="4"/>
  <c r="E125" i="4"/>
  <c r="D121" i="1" s="1"/>
  <c r="F154" i="4"/>
  <c r="E153" i="4"/>
  <c r="H1154" i="1"/>
  <c r="G1439" i="1"/>
  <c r="H1439" i="1"/>
  <c r="G1447" i="1"/>
  <c r="H1447" i="1"/>
  <c r="G1455" i="1"/>
  <c r="H1455" i="1"/>
  <c r="G1514" i="1"/>
  <c r="H1514" i="1"/>
  <c r="G1522" i="1"/>
  <c r="H1522" i="1"/>
  <c r="G1530" i="1"/>
  <c r="H1530" i="1"/>
  <c r="J1566" i="1"/>
  <c r="J1570" i="1"/>
  <c r="J1576" i="1"/>
  <c r="J1581" i="1"/>
  <c r="H1595" i="1"/>
  <c r="G1595" i="1"/>
  <c r="H1676" i="1"/>
  <c r="G1676" i="1"/>
  <c r="F49" i="4"/>
  <c r="F289" i="4"/>
  <c r="D273" i="4"/>
  <c r="F13" i="5"/>
  <c r="D12" i="5"/>
  <c r="G1539" i="1"/>
  <c r="H1549" i="1"/>
  <c r="G1549" i="1"/>
  <c r="H1551" i="1"/>
  <c r="G1551" i="1"/>
  <c r="I1551" i="1" s="1"/>
  <c r="H1553" i="1"/>
  <c r="G1553" i="1"/>
  <c r="H1555" i="1"/>
  <c r="G1555" i="1"/>
  <c r="H1557" i="1"/>
  <c r="G1557" i="1"/>
  <c r="H1559" i="1"/>
  <c r="G1559" i="1"/>
  <c r="I1559" i="1" s="1"/>
  <c r="H1561" i="1"/>
  <c r="G1561" i="1"/>
  <c r="H1563" i="1"/>
  <c r="G1563" i="1"/>
  <c r="H1599" i="1"/>
  <c r="G1599" i="1"/>
  <c r="H1603" i="1"/>
  <c r="G1603" i="1"/>
  <c r="H1607" i="1"/>
  <c r="G1607" i="1"/>
  <c r="H1611" i="1"/>
  <c r="G1611" i="1"/>
  <c r="H1615" i="1"/>
  <c r="G1615" i="1"/>
  <c r="H1619" i="1"/>
  <c r="G1619" i="1"/>
  <c r="H1655" i="1"/>
  <c r="G1655" i="1"/>
  <c r="H1659" i="1"/>
  <c r="G1659" i="1"/>
  <c r="H1683" i="1"/>
  <c r="G1683" i="1"/>
  <c r="D7" i="4"/>
  <c r="G176" i="9"/>
  <c r="E176" i="9" s="1"/>
  <c r="B176" i="9" s="1"/>
  <c r="F83" i="4"/>
  <c r="D82" i="4"/>
  <c r="F107" i="4"/>
  <c r="D106" i="4"/>
  <c r="F426" i="4"/>
  <c r="D647" i="4"/>
  <c r="F467" i="4"/>
  <c r="D466" i="4"/>
  <c r="F6" i="6"/>
  <c r="D5" i="6"/>
  <c r="H1539" i="1"/>
  <c r="G1541" i="1"/>
  <c r="I1541" i="1" s="1"/>
  <c r="J1541" i="1"/>
  <c r="G1543" i="1"/>
  <c r="I1543" i="1" s="1"/>
  <c r="J1543" i="1"/>
  <c r="G1545" i="1"/>
  <c r="I1545" i="1" s="1"/>
  <c r="J1545" i="1"/>
  <c r="H1546" i="1"/>
  <c r="I1546" i="1" s="1"/>
  <c r="G1547" i="1"/>
  <c r="G1592" i="1"/>
  <c r="G1596" i="1"/>
  <c r="H1635" i="1"/>
  <c r="G1635" i="1"/>
  <c r="H1639" i="1"/>
  <c r="G1639" i="1"/>
  <c r="H1643" i="1"/>
  <c r="G1643" i="1"/>
  <c r="H1647" i="1"/>
  <c r="G1647" i="1"/>
  <c r="H1651" i="1"/>
  <c r="G1651" i="1"/>
  <c r="H1663" i="1"/>
  <c r="G1663" i="1"/>
  <c r="G1672" i="1"/>
  <c r="G1680" i="1"/>
  <c r="G221" i="9"/>
  <c r="E221" i="9" s="1"/>
  <c r="B221" i="9" s="1"/>
  <c r="E49" i="4"/>
  <c r="D45" i="1" s="1"/>
  <c r="E82" i="4"/>
  <c r="D78" i="1" s="1"/>
  <c r="E106" i="4"/>
  <c r="D102" i="1" s="1"/>
  <c r="D125" i="4"/>
  <c r="F141" i="4"/>
  <c r="D140" i="4"/>
  <c r="H24" i="9"/>
  <c r="G24" i="9"/>
  <c r="F153" i="4"/>
  <c r="F432" i="4"/>
  <c r="D431" i="4"/>
  <c r="F585" i="4"/>
  <c r="D584" i="4"/>
  <c r="D251" i="5"/>
  <c r="F256" i="5"/>
  <c r="D255" i="5"/>
  <c r="E89" i="6"/>
  <c r="D1485" i="1" s="1"/>
  <c r="D1486" i="1"/>
  <c r="H1486" i="1" s="1"/>
  <c r="H1423" i="1"/>
  <c r="H1427" i="1"/>
  <c r="H1434" i="1"/>
  <c r="H1438" i="1"/>
  <c r="H1442" i="1"/>
  <c r="H1446" i="1"/>
  <c r="H1450" i="1"/>
  <c r="H1454" i="1"/>
  <c r="H1458" i="1"/>
  <c r="H1465" i="1"/>
  <c r="H1469" i="1"/>
  <c r="H1473" i="1"/>
  <c r="H1477" i="1"/>
  <c r="H1481" i="1"/>
  <c r="G1486" i="1"/>
  <c r="H1487" i="1"/>
  <c r="H1491" i="1"/>
  <c r="H1495" i="1"/>
  <c r="H1499" i="1"/>
  <c r="H1503" i="1"/>
  <c r="H1507" i="1"/>
  <c r="H1513" i="1"/>
  <c r="H1517" i="1"/>
  <c r="H1521" i="1"/>
  <c r="H1525" i="1"/>
  <c r="H1529" i="1"/>
  <c r="H1533" i="1"/>
  <c r="I1548" i="1"/>
  <c r="I1550" i="1"/>
  <c r="I1552" i="1"/>
  <c r="I1554" i="1"/>
  <c r="H1556" i="1"/>
  <c r="G1556" i="1"/>
  <c r="I1558" i="1"/>
  <c r="I1560" i="1"/>
  <c r="I1562" i="1"/>
  <c r="H1564" i="1"/>
  <c r="G1564" i="1"/>
  <c r="I1564" i="1" s="1"/>
  <c r="H1566" i="1"/>
  <c r="G1566" i="1"/>
  <c r="H1568" i="1"/>
  <c r="G1568" i="1"/>
  <c r="I1568" i="1" s="1"/>
  <c r="H1570" i="1"/>
  <c r="G1570" i="1"/>
  <c r="H1574" i="1"/>
  <c r="G1574" i="1"/>
  <c r="I1574" i="1" s="1"/>
  <c r="H1576" i="1"/>
  <c r="G1576" i="1"/>
  <c r="H1579" i="1"/>
  <c r="G1579" i="1"/>
  <c r="I1579" i="1" s="1"/>
  <c r="H1581" i="1"/>
  <c r="G1581" i="1"/>
  <c r="H1587" i="1"/>
  <c r="G1587" i="1"/>
  <c r="H1623" i="1"/>
  <c r="G1623" i="1"/>
  <c r="H1627" i="1"/>
  <c r="G1627" i="1"/>
  <c r="H1631" i="1"/>
  <c r="G1631" i="1"/>
  <c r="H1667" i="1"/>
  <c r="G1667" i="1"/>
  <c r="H1675" i="1"/>
  <c r="G1675" i="1"/>
  <c r="F165" i="4"/>
  <c r="D164" i="4"/>
  <c r="F231" i="4"/>
  <c r="D230" i="4"/>
  <c r="F274" i="4"/>
  <c r="E273" i="4"/>
  <c r="D269" i="1" s="1"/>
  <c r="F310" i="4"/>
  <c r="D309" i="4"/>
  <c r="F362" i="4"/>
  <c r="D361" i="4"/>
  <c r="E431" i="4"/>
  <c r="F492" i="4"/>
  <c r="D491" i="4"/>
  <c r="F35" i="6"/>
  <c r="H28" i="3"/>
  <c r="E35" i="6"/>
  <c r="D1462" i="1"/>
  <c r="H1462" i="1" s="1"/>
  <c r="F118" i="6"/>
  <c r="D114" i="6"/>
  <c r="E648" i="4"/>
  <c r="D642" i="1" s="1"/>
  <c r="E12" i="5"/>
  <c r="F70" i="5"/>
  <c r="F136" i="5"/>
  <c r="D135" i="5"/>
  <c r="G215" i="9"/>
  <c r="E215" i="9" s="1"/>
  <c r="B215" i="9" s="1"/>
  <c r="G177" i="9"/>
  <c r="E177" i="9" s="1"/>
  <c r="B177" i="9" s="1"/>
  <c r="G200" i="9"/>
  <c r="E200" i="9" s="1"/>
  <c r="B200" i="9" s="1"/>
  <c r="G226" i="9"/>
  <c r="E226" i="9" s="1"/>
  <c r="B226" i="9" s="1"/>
  <c r="D43" i="4"/>
  <c r="D221" i="4"/>
  <c r="D354" i="4"/>
  <c r="E373" i="4"/>
  <c r="D368" i="1" s="1"/>
  <c r="G156" i="9"/>
  <c r="E156" i="9" s="1"/>
  <c r="B156" i="9" s="1"/>
  <c r="F607" i="4"/>
  <c r="F203" i="5"/>
  <c r="D219" i="5"/>
  <c r="D89" i="6"/>
  <c r="D202" i="4"/>
  <c r="D321" i="4"/>
  <c r="D373" i="4"/>
  <c r="D406" i="4"/>
  <c r="D479" i="4"/>
  <c r="E536" i="4"/>
  <c r="D571" i="4"/>
  <c r="D597" i="4"/>
  <c r="D629" i="4"/>
  <c r="F19" i="5"/>
  <c r="E70" i="5"/>
  <c r="F147" i="5"/>
  <c r="G315" i="9"/>
  <c r="E315" i="9" s="1"/>
  <c r="B315" i="9" s="1"/>
  <c r="G316" i="9"/>
  <c r="F150" i="5"/>
  <c r="E177" i="5"/>
  <c r="F252" i="5"/>
  <c r="D5" i="7"/>
  <c r="D51" i="8"/>
  <c r="G196" i="9"/>
  <c r="E196" i="9" s="1"/>
  <c r="B196" i="9" s="1"/>
  <c r="G204" i="9"/>
  <c r="E204" i="9" s="1"/>
  <c r="B204" i="9" s="1"/>
  <c r="B234" i="9"/>
  <c r="B250" i="9"/>
  <c r="B253" i="9"/>
  <c r="F255" i="9"/>
  <c r="F260" i="9"/>
  <c r="B260" i="9" s="1"/>
  <c r="B266" i="9"/>
  <c r="B269" i="9"/>
  <c r="F271" i="9"/>
  <c r="F276" i="9"/>
  <c r="B276" i="9" s="1"/>
  <c r="B282" i="9"/>
  <c r="B285" i="9"/>
  <c r="F287" i="9"/>
  <c r="F292" i="9"/>
  <c r="B292" i="9" s="1"/>
  <c r="E336" i="9"/>
  <c r="B336" i="9" s="1"/>
  <c r="B159" i="9"/>
  <c r="B163" i="9"/>
  <c r="B167" i="9"/>
  <c r="B171" i="9"/>
  <c r="G175" i="9"/>
  <c r="E175" i="9" s="1"/>
  <c r="B175" i="9" s="1"/>
  <c r="G179" i="9"/>
  <c r="B242" i="9"/>
  <c r="B245" i="9"/>
  <c r="D88" i="5"/>
  <c r="H310" i="9"/>
  <c r="H309" i="9"/>
  <c r="H308" i="9"/>
  <c r="E308" i="9" s="1"/>
  <c r="B308" i="9" s="1"/>
  <c r="G301" i="9"/>
  <c r="E301" i="9" s="1"/>
  <c r="B301" i="9" s="1"/>
  <c r="G310" i="9"/>
  <c r="E310" i="9" s="1"/>
  <c r="B310" i="9" s="1"/>
  <c r="G309" i="9"/>
  <c r="E309" i="9" s="1"/>
  <c r="B309" i="9" s="1"/>
  <c r="G302" i="9"/>
  <c r="E302" i="9" s="1"/>
  <c r="B302"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M228" i="9"/>
  <c r="G227" i="9"/>
  <c r="E227" i="9" s="1"/>
  <c r="B227" i="9" s="1"/>
  <c r="G219" i="9"/>
  <c r="E219" i="9" s="1"/>
  <c r="B219" i="9" s="1"/>
  <c r="G206" i="9"/>
  <c r="E206" i="9" s="1"/>
  <c r="B206" i="9" s="1"/>
  <c r="G202" i="9"/>
  <c r="E202" i="9" s="1"/>
  <c r="B202" i="9" s="1"/>
  <c r="G198" i="9"/>
  <c r="E198" i="9" s="1"/>
  <c r="B198" i="9" s="1"/>
  <c r="G300" i="9"/>
  <c r="E300" i="9" s="1"/>
  <c r="B300" i="9" s="1"/>
  <c r="L228" i="9"/>
  <c r="G225" i="9"/>
  <c r="E225" i="9" s="1"/>
  <c r="B225" i="9" s="1"/>
  <c r="G222" i="9"/>
  <c r="E222" i="9" s="1"/>
  <c r="B222" i="9" s="1"/>
  <c r="G217" i="9"/>
  <c r="E217" i="9" s="1"/>
  <c r="B217" i="9" s="1"/>
  <c r="G214" i="9"/>
  <c r="E214" i="9" s="1"/>
  <c r="B214" i="9" s="1"/>
  <c r="G207" i="9"/>
  <c r="E207" i="9" s="1"/>
  <c r="G203" i="9"/>
  <c r="E203" i="9" s="1"/>
  <c r="B203" i="9" s="1"/>
  <c r="G199" i="9"/>
  <c r="E199" i="9" s="1"/>
  <c r="B199"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E180" i="9" s="1"/>
  <c r="B180" i="9" s="1"/>
  <c r="I10" i="9"/>
  <c r="E158" i="9"/>
  <c r="B158" i="9" s="1"/>
  <c r="E162" i="9"/>
  <c r="B162" i="9" s="1"/>
  <c r="E166" i="9"/>
  <c r="B166" i="9" s="1"/>
  <c r="E170" i="9"/>
  <c r="B170" i="9" s="1"/>
  <c r="G174" i="9"/>
  <c r="E174" i="9" s="1"/>
  <c r="B174" i="9" s="1"/>
  <c r="G178" i="9"/>
  <c r="E178" i="9" s="1"/>
  <c r="B178" i="9" s="1"/>
  <c r="H179" i="9"/>
  <c r="G197" i="9"/>
  <c r="E197" i="9" s="1"/>
  <c r="B197" i="9" s="1"/>
  <c r="G201" i="9"/>
  <c r="E201" i="9" s="1"/>
  <c r="B201" i="9" s="1"/>
  <c r="G205" i="9"/>
  <c r="E205" i="9" s="1"/>
  <c r="B205" i="9" s="1"/>
  <c r="G213" i="9"/>
  <c r="E213" i="9" s="1"/>
  <c r="B213" i="9" s="1"/>
  <c r="G218" i="9"/>
  <c r="E218" i="9" s="1"/>
  <c r="B218" i="9" s="1"/>
  <c r="B239" i="9"/>
  <c r="H316" i="9"/>
  <c r="F236" i="9"/>
  <c r="B236" i="9" s="1"/>
  <c r="F244" i="9"/>
  <c r="B244" i="9" s="1"/>
  <c r="F252" i="9"/>
  <c r="B252" i="9" s="1"/>
  <c r="B258" i="9"/>
  <c r="B261" i="9"/>
  <c r="F263" i="9"/>
  <c r="B263" i="9" s="1"/>
  <c r="F268" i="9"/>
  <c r="B268" i="9" s="1"/>
  <c r="B274" i="9"/>
  <c r="B277" i="9"/>
  <c r="F279" i="9"/>
  <c r="B279" i="9" s="1"/>
  <c r="F284" i="9"/>
  <c r="B284" i="9" s="1"/>
  <c r="B290" i="9"/>
  <c r="B323" i="9"/>
  <c r="B330" i="9"/>
  <c r="B233" i="9"/>
  <c r="B241" i="9"/>
  <c r="B249" i="9"/>
  <c r="B255" i="9"/>
  <c r="B271" i="9"/>
  <c r="B287" i="9"/>
  <c r="B294" i="9"/>
  <c r="F235" i="9"/>
  <c r="B235" i="9" s="1"/>
  <c r="F243" i="9"/>
  <c r="B243" i="9" s="1"/>
  <c r="F251" i="9"/>
  <c r="B251" i="9" s="1"/>
  <c r="F259" i="9"/>
  <c r="B259" i="9" s="1"/>
  <c r="F267" i="9"/>
  <c r="B267" i="9" s="1"/>
  <c r="F275" i="9"/>
  <c r="B275" i="9" s="1"/>
  <c r="F283" i="9"/>
  <c r="B283" i="9" s="1"/>
  <c r="F291" i="9"/>
  <c r="B291" i="9" s="1"/>
  <c r="B257" i="9"/>
  <c r="B265" i="9"/>
  <c r="B273" i="9"/>
  <c r="B281" i="9"/>
  <c r="B289" i="9"/>
  <c r="E313" i="9"/>
  <c r="B313" i="9" s="1"/>
  <c r="E317" i="9"/>
  <c r="B317" i="9" s="1"/>
  <c r="E325" i="9"/>
  <c r="B325" i="9" s="1"/>
  <c r="E333" i="9"/>
  <c r="B333" i="9" s="1"/>
  <c r="I1542" i="1" l="1"/>
  <c r="F274" i="5"/>
  <c r="C1278" i="1"/>
  <c r="G1278" i="1" s="1"/>
  <c r="E251" i="5"/>
  <c r="E176" i="5" s="1"/>
  <c r="D1180" i="1" s="1"/>
  <c r="H1511" i="1"/>
  <c r="B207" i="9"/>
  <c r="F228" i="9"/>
  <c r="B228" i="9" s="1"/>
  <c r="H258" i="1"/>
  <c r="G258" i="1"/>
  <c r="E24" i="9"/>
  <c r="B24" i="9" s="1"/>
  <c r="H130" i="1"/>
  <c r="G130" i="1"/>
  <c r="E6" i="4"/>
  <c r="I17" i="3" s="1"/>
  <c r="D45" i="8"/>
  <c r="C1628" i="1"/>
  <c r="E69" i="5"/>
  <c r="D1075" i="1"/>
  <c r="F571" i="4"/>
  <c r="C565" i="1"/>
  <c r="F373" i="4"/>
  <c r="C368" i="1"/>
  <c r="F89" i="6"/>
  <c r="C1485" i="1"/>
  <c r="F43" i="4"/>
  <c r="C39" i="1"/>
  <c r="D1431" i="1"/>
  <c r="I28" i="3"/>
  <c r="F309" i="4"/>
  <c r="D308" i="4"/>
  <c r="C304" i="1"/>
  <c r="F230" i="4"/>
  <c r="C226" i="1"/>
  <c r="D2" i="1"/>
  <c r="H25" i="3"/>
  <c r="C1255" i="1"/>
  <c r="F431" i="4"/>
  <c r="D430" i="4"/>
  <c r="C425" i="1"/>
  <c r="F125" i="4"/>
  <c r="C121" i="1"/>
  <c r="F466" i="4"/>
  <c r="C460" i="1"/>
  <c r="F106" i="4"/>
  <c r="C102" i="1"/>
  <c r="F12" i="5"/>
  <c r="D7" i="5"/>
  <c r="C1017" i="1"/>
  <c r="K1481" i="9"/>
  <c r="G344" i="9"/>
  <c r="E344" i="9" s="1"/>
  <c r="B344" i="9" s="1"/>
  <c r="C1621" i="1"/>
  <c r="I39" i="3"/>
  <c r="D1538" i="1"/>
  <c r="I33" i="3"/>
  <c r="E360" i="4"/>
  <c r="G346" i="9"/>
  <c r="E346" i="9" s="1"/>
  <c r="H33" i="3"/>
  <c r="C1538" i="1"/>
  <c r="E316" i="9"/>
  <c r="B316" i="9" s="1"/>
  <c r="E535" i="4"/>
  <c r="D530" i="1"/>
  <c r="F321" i="4"/>
  <c r="C316" i="1"/>
  <c r="G339" i="9"/>
  <c r="E339" i="9" s="1"/>
  <c r="B339" i="9" s="1"/>
  <c r="F219" i="5"/>
  <c r="C1223" i="1"/>
  <c r="F135" i="5"/>
  <c r="C1140" i="1"/>
  <c r="E7" i="5"/>
  <c r="D1017" i="1"/>
  <c r="F114" i="6"/>
  <c r="H30" i="3"/>
  <c r="C1510" i="1"/>
  <c r="E430" i="4"/>
  <c r="D425" i="1"/>
  <c r="E141" i="6"/>
  <c r="F584" i="4"/>
  <c r="C578" i="1"/>
  <c r="F7" i="4"/>
  <c r="D6" i="4"/>
  <c r="C3" i="1"/>
  <c r="G1462" i="1"/>
  <c r="H1583" i="1"/>
  <c r="G1583" i="1"/>
  <c r="D177" i="5"/>
  <c r="E179" i="9"/>
  <c r="B179" i="9" s="1"/>
  <c r="F629" i="4"/>
  <c r="C623" i="1"/>
  <c r="F479" i="4"/>
  <c r="C473" i="1"/>
  <c r="F202" i="4"/>
  <c r="C198" i="1"/>
  <c r="F354" i="4"/>
  <c r="C349" i="1"/>
  <c r="H642" i="1"/>
  <c r="G642" i="1"/>
  <c r="F361" i="4"/>
  <c r="D360" i="4"/>
  <c r="C356" i="1"/>
  <c r="F164" i="4"/>
  <c r="C160" i="1"/>
  <c r="I1581" i="1"/>
  <c r="I1576" i="1"/>
  <c r="I1570" i="1"/>
  <c r="I1566" i="1"/>
  <c r="F255" i="5"/>
  <c r="C1259" i="1"/>
  <c r="D152" i="4"/>
  <c r="F140" i="4"/>
  <c r="C136" i="1"/>
  <c r="D141" i="6"/>
  <c r="F5" i="6"/>
  <c r="H27" i="3"/>
  <c r="G348" i="9"/>
  <c r="E348" i="9" s="1"/>
  <c r="C1401" i="1"/>
  <c r="F647" i="4"/>
  <c r="C641" i="1"/>
  <c r="F82" i="4"/>
  <c r="C78" i="1"/>
  <c r="I1561" i="1"/>
  <c r="I1557" i="1"/>
  <c r="I1553" i="1"/>
  <c r="I1549" i="1"/>
  <c r="F273" i="4"/>
  <c r="C269" i="1"/>
  <c r="E152" i="4"/>
  <c r="D149" i="1"/>
  <c r="G343" i="9"/>
  <c r="E343" i="9" s="1"/>
  <c r="D535" i="4"/>
  <c r="F88" i="5"/>
  <c r="C1093" i="1"/>
  <c r="H19" i="9"/>
  <c r="E19" i="9" s="1"/>
  <c r="B19" i="9" s="1"/>
  <c r="D1181" i="1"/>
  <c r="I24" i="3"/>
  <c r="F597" i="4"/>
  <c r="C591" i="1"/>
  <c r="F406" i="4"/>
  <c r="C401" i="1"/>
  <c r="F221" i="4"/>
  <c r="C217" i="1"/>
  <c r="D69" i="5"/>
  <c r="F491" i="4"/>
  <c r="C485" i="1"/>
  <c r="G45" i="1"/>
  <c r="H45" i="1"/>
  <c r="D1510" i="1"/>
  <c r="I30" i="3"/>
  <c r="F522" i="4"/>
  <c r="C516" i="1"/>
  <c r="H1278" i="1" l="1"/>
  <c r="I25" i="3"/>
  <c r="D1255" i="1"/>
  <c r="H1255" i="1" s="1"/>
  <c r="F251" i="5"/>
  <c r="E422" i="4"/>
  <c r="E347" i="9"/>
  <c r="B348" i="9"/>
  <c r="D418" i="4"/>
  <c r="F360" i="4"/>
  <c r="C355" i="1"/>
  <c r="G473" i="1"/>
  <c r="H473" i="1"/>
  <c r="I23" i="3"/>
  <c r="D1074" i="1"/>
  <c r="H217" i="1"/>
  <c r="G217" i="1"/>
  <c r="H591" i="1"/>
  <c r="G591" i="1"/>
  <c r="F535" i="4"/>
  <c r="D640" i="4"/>
  <c r="C529" i="1"/>
  <c r="G269" i="1"/>
  <c r="H269" i="1"/>
  <c r="H641" i="1"/>
  <c r="G641" i="1"/>
  <c r="H160" i="1"/>
  <c r="G160" i="1"/>
  <c r="H24" i="3"/>
  <c r="D176" i="5"/>
  <c r="F177" i="5"/>
  <c r="C1181" i="1"/>
  <c r="H578" i="1"/>
  <c r="G578" i="1"/>
  <c r="E639" i="4"/>
  <c r="D633" i="1" s="1"/>
  <c r="D424" i="1"/>
  <c r="H1223" i="1"/>
  <c r="G1223" i="1"/>
  <c r="G1538" i="1"/>
  <c r="H1538" i="1"/>
  <c r="G1485" i="1"/>
  <c r="H1485" i="1"/>
  <c r="G565" i="1"/>
  <c r="H565" i="1"/>
  <c r="H1628" i="1"/>
  <c r="G1628" i="1"/>
  <c r="E299" i="4"/>
  <c r="I18" i="3"/>
  <c r="D148" i="1"/>
  <c r="H136" i="1"/>
  <c r="G136" i="1"/>
  <c r="G349" i="1"/>
  <c r="H349" i="1"/>
  <c r="E418" i="4"/>
  <c r="D413" i="1" s="1"/>
  <c r="D355" i="1"/>
  <c r="E417" i="4"/>
  <c r="D412" i="1" s="1"/>
  <c r="F7" i="5"/>
  <c r="H22" i="3"/>
  <c r="D6" i="5"/>
  <c r="C1012" i="1"/>
  <c r="G460" i="1"/>
  <c r="H460" i="1"/>
  <c r="H226" i="1"/>
  <c r="G226" i="1"/>
  <c r="G485" i="1"/>
  <c r="H485" i="1"/>
  <c r="E342" i="9"/>
  <c r="B343" i="9"/>
  <c r="F152" i="4"/>
  <c r="H18" i="3"/>
  <c r="D299" i="4"/>
  <c r="C148" i="1"/>
  <c r="G198" i="1"/>
  <c r="H198" i="1"/>
  <c r="H623" i="1"/>
  <c r="G623" i="1"/>
  <c r="H3" i="1"/>
  <c r="G3" i="1"/>
  <c r="G1510" i="1"/>
  <c r="H1510" i="1"/>
  <c r="E6" i="5"/>
  <c r="I22" i="3"/>
  <c r="D1012" i="1"/>
  <c r="G530" i="1"/>
  <c r="H530" i="1"/>
  <c r="G102" i="1"/>
  <c r="H102" i="1"/>
  <c r="H121" i="1"/>
  <c r="G121" i="1"/>
  <c r="G425" i="1"/>
  <c r="H425" i="1"/>
  <c r="G304" i="1"/>
  <c r="H304" i="1"/>
  <c r="H1431" i="1"/>
  <c r="G1431" i="1"/>
  <c r="C1622" i="1"/>
  <c r="I40" i="3"/>
  <c r="G516" i="1"/>
  <c r="H516" i="1"/>
  <c r="H23" i="3"/>
  <c r="F69" i="5"/>
  <c r="C1074" i="1"/>
  <c r="G316" i="1"/>
  <c r="H316" i="1"/>
  <c r="H1621" i="1"/>
  <c r="G1621" i="1"/>
  <c r="H11" i="3"/>
  <c r="G401" i="1"/>
  <c r="H401" i="1"/>
  <c r="G1093" i="1"/>
  <c r="H1093" i="1"/>
  <c r="H149" i="1"/>
  <c r="G149" i="1"/>
  <c r="H78" i="1"/>
  <c r="G78" i="1"/>
  <c r="H1401" i="1"/>
  <c r="G1401" i="1"/>
  <c r="H31" i="3"/>
  <c r="F141" i="6"/>
  <c r="C1537" i="1"/>
  <c r="H1259" i="1"/>
  <c r="G1259" i="1"/>
  <c r="G356" i="1"/>
  <c r="H356" i="1"/>
  <c r="D422" i="4"/>
  <c r="F6" i="4"/>
  <c r="H17" i="3"/>
  <c r="C2" i="1"/>
  <c r="D1537" i="1"/>
  <c r="H9" i="3" s="1"/>
  <c r="I31" i="3"/>
  <c r="H1140" i="1"/>
  <c r="G1140" i="1"/>
  <c r="E640" i="4"/>
  <c r="D634" i="1" s="1"/>
  <c r="D529" i="1"/>
  <c r="B346" i="9"/>
  <c r="E345" i="9"/>
  <c r="I10" i="3" s="1"/>
  <c r="H1017" i="1"/>
  <c r="G1017" i="1"/>
  <c r="D639" i="4"/>
  <c r="F430" i="4"/>
  <c r="C424" i="1"/>
  <c r="E643" i="4"/>
  <c r="D417" i="1"/>
  <c r="D417" i="4"/>
  <c r="F308" i="4"/>
  <c r="C303" i="1"/>
  <c r="G39" i="1"/>
  <c r="H39" i="1"/>
  <c r="G368" i="1"/>
  <c r="H368" i="1"/>
  <c r="H1075" i="1"/>
  <c r="G1075" i="1"/>
  <c r="G1255" i="1" l="1"/>
  <c r="I11" i="3"/>
  <c r="N3" i="9"/>
  <c r="F640" i="4"/>
  <c r="C634" i="1"/>
  <c r="K3" i="9"/>
  <c r="I9" i="3"/>
  <c r="H1074" i="1"/>
  <c r="G1074" i="1"/>
  <c r="H1181" i="1"/>
  <c r="G1181" i="1"/>
  <c r="F418" i="4"/>
  <c r="C413" i="1"/>
  <c r="D424" i="4"/>
  <c r="F422" i="4"/>
  <c r="D643" i="4"/>
  <c r="C417" i="1"/>
  <c r="G303" i="1"/>
  <c r="H303" i="1"/>
  <c r="F639" i="4"/>
  <c r="C633" i="1"/>
  <c r="D637" i="1"/>
  <c r="H299" i="9"/>
  <c r="D1011" i="1"/>
  <c r="H2" i="1"/>
  <c r="G2" i="1"/>
  <c r="D301" i="4"/>
  <c r="F299" i="4"/>
  <c r="D423" i="4"/>
  <c r="C295" i="1"/>
  <c r="G306" i="9"/>
  <c r="E306" i="9" s="1"/>
  <c r="B306" i="9" s="1"/>
  <c r="G299" i="9"/>
  <c r="F6" i="5"/>
  <c r="C1011" i="1"/>
  <c r="E301" i="4"/>
  <c r="D297" i="1" s="1"/>
  <c r="E423" i="4"/>
  <c r="D295" i="1"/>
  <c r="E300" i="4"/>
  <c r="D296" i="1" s="1"/>
  <c r="G1537" i="1"/>
  <c r="H1537" i="1"/>
  <c r="F417" i="4"/>
  <c r="C412" i="1"/>
  <c r="G424" i="1"/>
  <c r="H424" i="1"/>
  <c r="D300" i="4"/>
  <c r="G1622" i="1"/>
  <c r="H1622" i="1"/>
  <c r="H148" i="1"/>
  <c r="G148" i="1"/>
  <c r="H1012" i="1"/>
  <c r="G1012" i="1"/>
  <c r="F176" i="5"/>
  <c r="C1180" i="1"/>
  <c r="G529" i="1"/>
  <c r="H529" i="1"/>
  <c r="G355" i="1"/>
  <c r="H355" i="1"/>
  <c r="E299" i="9" l="1"/>
  <c r="B299" i="9" s="1"/>
  <c r="G412" i="1"/>
  <c r="H412" i="1"/>
  <c r="F301" i="4"/>
  <c r="C297" i="1"/>
  <c r="H633" i="1"/>
  <c r="G633" i="1"/>
  <c r="G417" i="1"/>
  <c r="H417" i="1"/>
  <c r="G413" i="1"/>
  <c r="H413" i="1"/>
  <c r="H634" i="1"/>
  <c r="G634" i="1"/>
  <c r="H1180" i="1"/>
  <c r="G1180" i="1"/>
  <c r="F300" i="4"/>
  <c r="C296" i="1"/>
  <c r="H8" i="3"/>
  <c r="H1011" i="1"/>
  <c r="G1011" i="1"/>
  <c r="G295" i="1"/>
  <c r="H295" i="1"/>
  <c r="D645" i="4"/>
  <c r="F643" i="4"/>
  <c r="C637" i="1"/>
  <c r="E425" i="4"/>
  <c r="D420" i="1" s="1"/>
  <c r="E644" i="4"/>
  <c r="D418" i="1"/>
  <c r="H20" i="9"/>
  <c r="E424" i="4"/>
  <c r="D419" i="1" s="1"/>
  <c r="D644" i="4"/>
  <c r="F423" i="4"/>
  <c r="D425" i="4"/>
  <c r="C418" i="1"/>
  <c r="G20" i="9"/>
  <c r="F424" i="4"/>
  <c r="C419" i="1"/>
  <c r="E20" i="9" l="1"/>
  <c r="B20" i="9" s="1"/>
  <c r="M3" i="9"/>
  <c r="G419" i="1"/>
  <c r="H419" i="1"/>
  <c r="F425" i="4"/>
  <c r="C420" i="1"/>
  <c r="H637" i="1"/>
  <c r="G637" i="1"/>
  <c r="G296" i="1"/>
  <c r="H296" i="1"/>
  <c r="G297" i="1"/>
  <c r="H297" i="1"/>
  <c r="G418" i="1"/>
  <c r="H418" i="1"/>
  <c r="E646" i="4"/>
  <c r="D638" i="1"/>
  <c r="E645" i="4"/>
  <c r="F645" i="4"/>
  <c r="C639" i="1"/>
  <c r="F644" i="4"/>
  <c r="D646" i="4"/>
  <c r="C638" i="1"/>
  <c r="H638" i="1" l="1"/>
  <c r="G638" i="1"/>
  <c r="E650" i="4"/>
  <c r="D640" i="1"/>
  <c r="D650" i="4"/>
  <c r="F646" i="4"/>
  <c r="C640" i="1"/>
  <c r="D649" i="4"/>
  <c r="E649" i="4"/>
  <c r="D639" i="1"/>
  <c r="H639" i="1" s="1"/>
  <c r="G420" i="1"/>
  <c r="H420" i="1"/>
  <c r="H334" i="9"/>
  <c r="G334" i="9"/>
  <c r="G639" i="1" l="1"/>
  <c r="G297" i="9"/>
  <c r="E297" i="9" s="1"/>
  <c r="B297" i="9" s="1"/>
  <c r="H19" i="3"/>
  <c r="F649" i="4"/>
  <c r="C643" i="1"/>
  <c r="H640" i="1"/>
  <c r="G640" i="1"/>
  <c r="I20" i="3"/>
  <c r="D644" i="1"/>
  <c r="H7" i="3"/>
  <c r="E334" i="9"/>
  <c r="I19" i="3"/>
  <c r="D643" i="1"/>
  <c r="H20" i="3"/>
  <c r="F650" i="4"/>
  <c r="C644" i="1"/>
  <c r="H643" i="1" l="1"/>
  <c r="G643" i="1"/>
  <c r="J3" i="9"/>
  <c r="H644" i="1"/>
  <c r="G644" i="1"/>
  <c r="B334" i="9"/>
  <c r="E298" i="9"/>
  <c r="I8" i="3" s="1"/>
  <c r="G295" i="9" l="1"/>
  <c r="H295" i="9"/>
  <c r="L293" i="9"/>
  <c r="F293" i="9" s="1"/>
  <c r="H18" i="9"/>
  <c r="G18" i="9"/>
  <c r="H21" i="9"/>
  <c r="I17" i="9"/>
  <c r="J11" i="9"/>
  <c r="I8" i="9"/>
  <c r="H16" i="9"/>
  <c r="I13" i="9"/>
  <c r="G16" i="9"/>
  <c r="K6" i="9"/>
  <c r="J17" i="9"/>
  <c r="I5" i="9"/>
  <c r="G15" i="9"/>
  <c r="K11" i="9"/>
  <c r="J8" i="9"/>
  <c r="H17" i="9"/>
  <c r="L16" i="9"/>
  <c r="I12" i="9"/>
  <c r="K13" i="9"/>
  <c r="I7" i="9"/>
  <c r="J13" i="9"/>
  <c r="K8" i="9"/>
  <c r="I9" i="9"/>
  <c r="G22" i="9"/>
  <c r="M16" i="9"/>
  <c r="H15" i="9"/>
  <c r="M15" i="9"/>
  <c r="I11" i="9"/>
  <c r="J6" i="9"/>
  <c r="K12" i="9"/>
  <c r="I6" i="9"/>
  <c r="J12" i="9"/>
  <c r="J5" i="9"/>
  <c r="G21" i="9"/>
  <c r="L15" i="9"/>
  <c r="J7" i="9"/>
  <c r="J10" i="9"/>
  <c r="K5" i="9"/>
  <c r="K9" i="9"/>
  <c r="J9" i="9"/>
  <c r="K7" i="9"/>
  <c r="G17" i="9"/>
  <c r="K10" i="9"/>
  <c r="H22" i="9"/>
  <c r="E16" i="9" l="1"/>
  <c r="E21" i="9"/>
  <c r="B21" i="9" s="1"/>
  <c r="E17" i="9"/>
  <c r="B17" i="9" s="1"/>
  <c r="F15" i="9"/>
  <c r="E11" i="9"/>
  <c r="B11" i="9" s="1"/>
  <c r="E6" i="9"/>
  <c r="B6" i="9" s="1"/>
  <c r="E10" i="9"/>
  <c r="B10" i="9" s="1"/>
  <c r="F16" i="9"/>
  <c r="E15" i="9"/>
  <c r="E22" i="9"/>
  <c r="B22" i="9" s="1"/>
  <c r="E7" i="9"/>
  <c r="B7" i="9" s="1"/>
  <c r="E5" i="9"/>
  <c r="E13" i="9"/>
  <c r="B13" i="9" s="1"/>
  <c r="B293" i="9"/>
  <c r="F23" i="9"/>
  <c r="E9" i="9"/>
  <c r="B9" i="9" s="1"/>
  <c r="E12" i="9"/>
  <c r="B12" i="9" s="1"/>
  <c r="E8" i="9"/>
  <c r="B8" i="9" s="1"/>
  <c r="E18" i="9"/>
  <c r="B18" i="9" s="1"/>
  <c r="E295" i="9"/>
  <c r="F14" i="9" l="1"/>
  <c r="F3" i="9" s="1"/>
  <c r="B16" i="9"/>
  <c r="B5" i="9"/>
  <c r="E4" i="9"/>
  <c r="B15" i="9"/>
  <c r="E14" i="9"/>
  <c r="I13" i="3" s="1"/>
  <c r="B295" i="9"/>
  <c r="E23" i="9"/>
  <c r="I7" i="3" s="1"/>
  <c r="E3" i="9" l="1"/>
</calcChain>
</file>

<file path=xl/sharedStrings.xml><?xml version="1.0" encoding="utf-8"?>
<sst xmlns="http://schemas.openxmlformats.org/spreadsheetml/2006/main" count="4733" uniqueCount="3656">
  <si>
    <t>Obveznik:</t>
  </si>
  <si>
    <t>8640 - O.Š. LIPIK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</si>
  <si>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</si>
  <si>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</si>
  <si>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</si>
  <si>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</si>
  <si>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</si>
  <si>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</si>
  <si>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</si>
  <si>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</si>
  <si>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</si>
  <si>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</si>
  <si>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</si>
  <si>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</si>
  <si>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</si>
  <si>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</si>
  <si>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</si>
  <si>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</si>
  <si>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</si>
  <si>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</si>
  <si>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</si>
  <si>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</si>
  <si>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</si>
  <si>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</si>
  <si>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</si>
  <si>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</si>
  <si>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</si>
  <si>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</si>
  <si>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</si>
  <si>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</si>
  <si>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</si>
  <si>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</si>
  <si>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</si>
  <si>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</si>
  <si>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</si>
  <si>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</si>
  <si>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</si>
  <si>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</si>
  <si>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</si>
  <si>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</si>
  <si>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</si>
  <si>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</si>
  <si>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</si>
  <si>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</si>
  <si>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</si>
  <si>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</si>
  <si>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</si>
  <si>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</si>
  <si>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</si>
  <si>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</si>
  <si>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</si>
  <si>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</si>
  <si>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</si>
  <si>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</si>
  <si>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</si>
  <si>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</si>
  <si>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</si>
  <si>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</si>
  <si>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</si>
  <si>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</si>
  <si>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</si>
  <si>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</si>
  <si>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</si>
  <si>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</si>
  <si>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</si>
  <si>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</si>
  <si>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</si>
  <si>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</si>
  <si>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</si>
  <si>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</si>
  <si>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</si>
  <si>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</si>
  <si>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</si>
  <si>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</si>
  <si>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</si>
  <si>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</si>
  <si>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</si>
  <si>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</si>
  <si>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</si>
  <si>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</si>
  <si>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</si>
  <si>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</si>
  <si>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</si>
  <si>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</si>
  <si>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</si>
  <si>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</si>
  <si>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</si>
  <si>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</si>
  <si>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</si>
  <si>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</si>
  <si>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</si>
  <si>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</si>
  <si>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</si>
  <si>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</si>
  <si>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</si>
  <si>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</si>
  <si>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</si>
  <si>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</si>
  <si>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</si>
  <si>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</si>
  <si>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</si>
  <si>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</si>
  <si>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</si>
  <si>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</si>
  <si>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</si>
  <si>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</si>
  <si>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</si>
  <si>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</si>
  <si>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</si>
  <si>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</si>
  <si>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</si>
  <si>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</si>
  <si>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</si>
  <si>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</si>
  <si>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</si>
  <si>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</si>
  <si>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</si>
  <si>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</si>
  <si>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</si>
  <si>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</si>
  <si>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</si>
  <si>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</si>
  <si>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</si>
  <si>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</si>
  <si>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</si>
  <si>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</si>
  <si>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</si>
  <si>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</si>
  <si>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</si>
  <si>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</si>
  <si>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</si>
  <si>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</si>
  <si>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</si>
  <si>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</si>
  <si>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</si>
  <si>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</si>
  <si>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</si>
  <si>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</si>
  <si>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</si>
  <si>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</si>
  <si>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</si>
  <si>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</si>
  <si>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</si>
  <si>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</si>
  <si>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</si>
  <si>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</si>
  <si>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</si>
  <si>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</si>
  <si>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</si>
  <si>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</si>
  <si>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</si>
  <si>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</si>
  <si>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</si>
  <si>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</si>
  <si>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</si>
  <si>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</si>
  <si>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</si>
  <si>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</si>
  <si>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</si>
  <si>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</si>
  <si>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</si>
  <si>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</si>
  <si>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</si>
  <si>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</si>
  <si>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</si>
  <si>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</si>
  <si>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</si>
  <si>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</si>
  <si>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</si>
  <si>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</si>
  <si>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</si>
  <si>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</si>
  <si>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</si>
  <si>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</si>
  <si>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</si>
  <si>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</si>
  <si>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</si>
  <si>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</si>
  <si>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</si>
  <si>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</si>
  <si>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</si>
  <si>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</si>
  <si>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</si>
  <si>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</si>
  <si>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</si>
  <si>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</si>
  <si>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</si>
  <si>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</si>
  <si>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</si>
  <si>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</si>
  <si>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</si>
  <si>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</si>
  <si>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</si>
  <si>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</si>
  <si>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</si>
  <si>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</si>
  <si>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</si>
  <si>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</si>
  <si>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</si>
  <si>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</si>
  <si>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</si>
  <si>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</si>
  <si>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</si>
  <si>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</si>
  <si>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</si>
  <si>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</si>
  <si>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</si>
  <si>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</si>
  <si>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</si>
  <si>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</si>
  <si>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</si>
  <si>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</si>
  <si>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</si>
  <si>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</si>
  <si>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</si>
  <si>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</si>
  <si>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</si>
  <si>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</si>
  <si>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</si>
  <si>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</si>
  <si>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</si>
  <si>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</si>
  <si>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</si>
  <si>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</si>
  <si>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</si>
  <si>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</si>
  <si>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</si>
  <si>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</si>
  <si>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</si>
  <si>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</si>
  <si>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</si>
  <si>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</si>
  <si>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</si>
  <si>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</si>
  <si>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</si>
  <si>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</si>
  <si>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</si>
  <si>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</si>
  <si>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</si>
  <si>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</si>
  <si>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</si>
  <si>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</si>
  <si>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</si>
  <si>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</si>
  <si>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</si>
  <si>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</si>
  <si>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</si>
  <si>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</si>
  <si>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</si>
  <si>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</si>
  <si>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</si>
  <si>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</si>
  <si>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</si>
  <si>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</si>
  <si>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</si>
  <si>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</si>
  <si>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</si>
  <si>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</si>
  <si>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</si>
  <si>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</si>
  <si>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</si>
  <si>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</si>
  <si>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</si>
  <si>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</si>
  <si>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</si>
  <si>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</si>
  <si>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</si>
  <si>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</si>
  <si>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</si>
  <si>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</si>
  <si>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</si>
  <si>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</si>
  <si>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</si>
  <si>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</si>
  <si>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</si>
  <si>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</si>
  <si>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</si>
  <si>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</si>
  <si>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</si>
  <si>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</si>
  <si>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</si>
  <si>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</si>
  <si>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</si>
  <si>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</si>
  <si>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</si>
  <si>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</si>
  <si>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</si>
  <si>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</si>
  <si>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</si>
  <si>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</si>
  <si>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</si>
  <si>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</si>
  <si>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</si>
  <si>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</si>
  <si>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</si>
  <si>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</si>
  <si>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</si>
  <si>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</si>
  <si>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</si>
  <si>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</si>
  <si>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</si>
  <si>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</si>
  <si>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</si>
  <si>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</si>
  <si>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</si>
  <si>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</si>
  <si>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</si>
  <si>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</si>
  <si>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</si>
  <si>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</si>
  <si>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</si>
  <si>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</si>
  <si>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</si>
  <si>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</si>
  <si>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</si>
  <si>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</si>
  <si>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</si>
  <si>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</si>
  <si>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</si>
  <si>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</si>
  <si>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</si>
  <si>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</si>
  <si>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</si>
  <si>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</si>
  <si>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</si>
  <si>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</si>
  <si>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</si>
  <si>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</si>
  <si>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</si>
  <si>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</si>
  <si>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</si>
  <si>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</si>
  <si>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</si>
  <si>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</si>
  <si>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</si>
  <si>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</si>
  <si>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</si>
  <si>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</si>
  <si>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</si>
  <si>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</si>
  <si>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</si>
  <si>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</si>
  <si>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</si>
  <si>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</si>
  <si>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</si>
  <si>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</si>
  <si>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</si>
  <si>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</si>
  <si>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</si>
  <si>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</si>
  <si>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</si>
  <si>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</si>
  <si>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</si>
  <si>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</si>
  <si>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</si>
  <si>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</si>
  <si>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</si>
  <si>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</si>
  <si>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</si>
  <si>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</si>
  <si>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</si>
  <si>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</si>
  <si>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</si>
  <si>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</si>
  <si>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</si>
  <si>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</si>
  <si>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</si>
  <si>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</si>
  <si>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</si>
  <si>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</si>
  <si>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</si>
  <si>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</si>
  <si>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</si>
  <si>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</si>
  <si>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</si>
  <si>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</si>
  <si>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</si>
  <si>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</si>
  <si>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</si>
  <si>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</si>
  <si>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</si>
  <si>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</si>
  <si>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</si>
  <si>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</si>
  <si>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</si>
  <si>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</si>
  <si>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</si>
  <si>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</si>
  <si>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</si>
  <si>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</si>
  <si>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</si>
  <si>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</si>
  <si>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</si>
  <si>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</si>
  <si>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</si>
  <si>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</si>
  <si>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</si>
  <si>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</si>
  <si>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</si>
  <si>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</si>
  <si>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</si>
  <si>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</si>
  <si>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</si>
  <si>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</si>
  <si>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</si>
  <si>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</si>
  <si>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</si>
  <si>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</si>
  <si>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</si>
  <si>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</si>
  <si>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</si>
  <si>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</si>
  <si>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</si>
  <si>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</si>
  <si>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</si>
  <si>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</si>
  <si>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</si>
  <si>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</si>
  <si>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</si>
  <si>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</si>
  <si>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</si>
  <si>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</si>
  <si>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</si>
  <si>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</si>
  <si>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</si>
  <si>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</si>
  <si>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</si>
  <si>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</si>
  <si>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</si>
  <si>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</si>
  <si>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</si>
  <si>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</si>
  <si>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</si>
  <si>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</si>
  <si>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</si>
  <si>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</si>
  <si>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</si>
  <si>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</si>
  <si>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</si>
  <si>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</si>
  <si>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</si>
  <si>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</si>
  <si>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</si>
  <si>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</si>
  <si>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</si>
  <si>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</si>
  <si>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</si>
  <si>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</si>
  <si>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</si>
  <si>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</si>
  <si>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</si>
  <si>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</si>
  <si>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</si>
  <si>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</si>
  <si>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</si>
  <si>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</si>
  <si>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</si>
  <si>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</si>
  <si>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</si>
  <si>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</si>
  <si>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</si>
  <si>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</si>
  <si>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</si>
  <si>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</si>
  <si>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</si>
  <si>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</si>
  <si>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</si>
  <si>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</si>
  <si>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</si>
  <si>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</si>
  <si>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</si>
  <si>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</si>
  <si>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</si>
  <si>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</si>
  <si>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</si>
  <si>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</si>
  <si>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</si>
  <si>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</si>
  <si>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</si>
  <si>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</si>
  <si>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</si>
  <si>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</si>
  <si>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</si>
  <si>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</si>
  <si>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</si>
  <si>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</si>
  <si>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</si>
  <si>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</si>
  <si>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</si>
  <si>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</si>
  <si>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</si>
  <si>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</si>
  <si>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</si>
  <si>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</si>
  <si>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</si>
  <si>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</si>
  <si>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</si>
  <si>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</si>
  <si>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</si>
  <si>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</si>
  <si>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</si>
  <si>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</si>
  <si>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</si>
  <si>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</si>
  <si>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</si>
  <si>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</si>
  <si>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</si>
  <si>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</si>
  <si>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</si>
  <si>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</si>
  <si>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</si>
  <si>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</si>
  <si>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</si>
  <si>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</si>
  <si>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</si>
  <si>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</si>
  <si>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</si>
  <si>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</si>
  <si>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</si>
  <si>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</si>
  <si>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</si>
  <si>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</si>
  <si>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</si>
  <si>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</si>
  <si>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</si>
  <si>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</si>
  <si>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</si>
  <si>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</si>
  <si>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</si>
  <si>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</si>
  <si>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</si>
  <si>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</si>
  <si>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</si>
  <si>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</si>
  <si>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</si>
  <si>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</si>
  <si>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</si>
  <si>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</si>
  <si>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</si>
  <si>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</si>
  <si>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</si>
  <si>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</si>
  <si>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</si>
  <si>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</si>
  <si>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</si>
  <si>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</si>
  <si>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</si>
  <si>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</si>
  <si>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</si>
  <si>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</si>
  <si>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</si>
  <si>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</si>
  <si>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</si>
  <si>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</si>
  <si>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</si>
  <si>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</si>
  <si>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</si>
  <si>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</si>
  <si>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</si>
  <si>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</si>
  <si>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</si>
  <si>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</si>
  <si>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</si>
  <si>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</si>
  <si>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</si>
  <si>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</si>
  <si>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</si>
  <si>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</si>
  <si>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</si>
  <si>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</si>
  <si>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</si>
  <si>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</si>
  <si>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</si>
  <si>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</si>
  <si>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</si>
  <si>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</si>
  <si>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</si>
  <si>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</si>
  <si>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</si>
  <si>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</si>
  <si>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</si>
  <si>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</si>
  <si>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</si>
  <si>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</si>
  <si>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</si>
  <si>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</si>
  <si>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</si>
  <si>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</si>
  <si>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</si>
  <si>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</si>
  <si>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</si>
  <si>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</si>
  <si>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</si>
  <si>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</si>
  <si>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</si>
  <si>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</si>
  <si>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</si>
  <si>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</si>
  <si>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</si>
  <si>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</si>
  <si>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</si>
  <si>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</si>
  <si>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</si>
  <si>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</si>
  <si>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</si>
  <si>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</si>
  <si>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</si>
  <si>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</si>
  <si>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</si>
  <si>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</si>
  <si>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</si>
  <si>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</si>
  <si>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</si>
  <si>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</si>
  <si>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</si>
  <si>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</si>
  <si>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</si>
  <si>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</si>
  <si>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</si>
  <si>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</si>
  <si>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</si>
  <si>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</si>
  <si>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</si>
  <si>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</si>
  <si>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</si>
  <si>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</si>
  <si>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</si>
  <si>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</si>
  <si>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</si>
  <si>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</si>
  <si>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</si>
  <si>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</si>
  <si>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</si>
  <si>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</si>
  <si>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</si>
  <si>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</si>
  <si>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</si>
  <si>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</si>
  <si>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</si>
  <si>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</si>
  <si>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</si>
  <si>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</si>
  <si>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</si>
  <si>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</si>
  <si>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</si>
  <si>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</si>
  <si>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</si>
  <si>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</si>
  <si>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</si>
  <si>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</si>
  <si>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</si>
  <si>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</si>
  <si>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</si>
  <si>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</si>
  <si>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</si>
  <si>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</si>
  <si>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</si>
  <si>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</si>
  <si>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</si>
  <si>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</si>
  <si>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</si>
  <si>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</si>
  <si>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</si>
  <si>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</si>
  <si>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</si>
  <si>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</si>
  <si>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</si>
  <si>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</si>
  <si>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</si>
  <si>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</si>
  <si>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</si>
  <si>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</si>
  <si>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</si>
  <si>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</si>
  <si>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</si>
  <si>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</si>
  <si>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</si>
  <si>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</si>
  <si>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</si>
  <si>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</si>
  <si>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</si>
  <si>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</si>
  <si>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</si>
  <si>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</si>
  <si>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</si>
  <si>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</si>
  <si>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</si>
  <si>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</si>
  <si>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</si>
  <si>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</si>
  <si>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</si>
  <si>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</si>
  <si>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</si>
  <si>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</si>
  <si>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</si>
  <si>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</si>
  <si>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</si>
  <si>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</si>
  <si>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</si>
  <si>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</si>
  <si>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</si>
  <si>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</si>
  <si>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</si>
  <si>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</si>
  <si>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</si>
  <si>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</si>
  <si>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</si>
  <si>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</si>
  <si>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</si>
  <si>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</si>
  <si>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</si>
  <si>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</si>
  <si>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</si>
  <si>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</si>
  <si>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</si>
  <si>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</si>
  <si>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</si>
  <si>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</si>
  <si>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</si>
  <si>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</si>
  <si>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</si>
  <si>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</si>
  <si>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</si>
  <si>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</si>
  <si>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</si>
  <si>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</si>
  <si>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</si>
  <si>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</si>
  <si>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</si>
  <si>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</si>
  <si>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</si>
  <si>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</si>
  <si>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</si>
  <si>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</si>
  <si>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</si>
  <si>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</si>
  <si>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</si>
  <si>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</si>
  <si>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</si>
  <si>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</si>
  <si>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</si>
  <si>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</si>
  <si>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</si>
  <si>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</si>
  <si>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</si>
  <si>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</si>
  <si>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</si>
  <si>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</si>
  <si>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</si>
  <si>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</si>
  <si>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</si>
  <si>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</si>
  <si>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</si>
  <si>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</si>
  <si>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</si>
  <si>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</si>
  <si>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</si>
  <si>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</si>
  <si>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</si>
  <si>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</si>
  <si>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</si>
  <si>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</si>
  <si>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</si>
  <si>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</si>
  <si>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</si>
  <si>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</si>
  <si>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</si>
  <si>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</si>
  <si>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</si>
  <si>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</si>
  <si>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</si>
  <si>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</si>
  <si>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</si>
  <si>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</si>
  <si>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</si>
  <si>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</si>
  <si>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</si>
  <si>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</si>
  <si>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</si>
  <si>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</si>
  <si>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</si>
  <si>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</si>
  <si>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</si>
  <si>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</si>
  <si>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</si>
  <si>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</si>
  <si>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</si>
  <si>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</si>
  <si>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</si>
  <si>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</si>
  <si>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</si>
  <si>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</si>
  <si>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</si>
  <si>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</si>
  <si>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</si>
  <si>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</si>
  <si>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</si>
  <si>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</si>
  <si>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</si>
  <si>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</si>
  <si>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</si>
  <si>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</si>
  <si>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</si>
  <si>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</si>
  <si>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</si>
  <si>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</si>
  <si>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</si>
  <si>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</si>
  <si>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</si>
  <si>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</si>
  <si>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</si>
  <si>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</si>
  <si>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</si>
  <si>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</si>
  <si>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</si>
  <si>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</si>
  <si>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</si>
  <si>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</si>
  <si>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</si>
  <si>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</si>
  <si>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</si>
  <si>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</si>
  <si>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</si>
  <si>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</si>
  <si>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</si>
  <si>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</si>
  <si>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</si>
  <si>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</si>
  <si>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</si>
  <si>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</si>
  <si>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</si>
  <si>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</si>
  <si>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</si>
  <si>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</si>
  <si>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</si>
  <si>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</si>
  <si>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</si>
  <si>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</si>
  <si>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</si>
  <si>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</si>
  <si>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</si>
  <si>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</si>
  <si>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</si>
  <si>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</si>
  <si>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</si>
  <si>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</si>
  <si>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</si>
  <si>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</si>
  <si>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</si>
  <si>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</si>
  <si>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</si>
  <si>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</si>
  <si>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</si>
  <si>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</si>
  <si>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</si>
  <si>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</si>
  <si>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</si>
  <si>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</si>
  <si>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</si>
  <si>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</si>
  <si>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</si>
  <si>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</si>
  <si>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</si>
  <si>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</si>
  <si>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</si>
  <si>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</si>
  <si>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</si>
  <si>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</si>
  <si>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</si>
  <si>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</si>
  <si>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</si>
  <si>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</si>
  <si>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</si>
  <si>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</si>
  <si>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</si>
  <si>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</si>
  <si>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</si>
  <si>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</si>
  <si>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</si>
  <si>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</si>
  <si>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</si>
  <si>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</si>
  <si>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</si>
  <si>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</si>
  <si>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</si>
  <si>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</si>
  <si>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</si>
  <si>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</si>
  <si>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</si>
  <si>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</si>
  <si>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</si>
  <si>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</si>
  <si>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</si>
  <si>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</si>
  <si>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</si>
  <si>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</si>
  <si>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</si>
  <si>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</si>
  <si>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</si>
  <si>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</si>
  <si>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</si>
  <si>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</si>
  <si>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</si>
  <si>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</si>
  <si>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</si>
  <si>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</si>
  <si>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</si>
  <si>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</si>
  <si>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</si>
  <si>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</si>
  <si>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</si>
  <si>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</si>
  <si>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</si>
  <si>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</si>
  <si>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</si>
  <si>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</si>
  <si>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</si>
  <si>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</si>
  <si>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</si>
  <si>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</si>
  <si>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</si>
  <si>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</si>
  <si>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</si>
  <si>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</si>
  <si>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</si>
  <si>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</si>
  <si>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</si>
  <si>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</si>
  <si>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</si>
  <si>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</si>
  <si>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</si>
  <si>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</si>
  <si>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</si>
  <si>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</si>
  <si>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</si>
  <si>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</si>
  <si>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</si>
  <si>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</si>
  <si>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</si>
  <si>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</si>
  <si>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</si>
  <si>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</si>
  <si>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</si>
  <si>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</si>
  <si>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</si>
  <si>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</si>
  <si>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</si>
  <si>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</si>
  <si>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</si>
  <si>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</si>
  <si>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</si>
  <si>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</si>
  <si>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</si>
  <si>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</si>
  <si>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</si>
  <si>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</si>
  <si>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</si>
  <si>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</si>
  <si>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</si>
  <si>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</si>
  <si>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</si>
  <si>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</si>
  <si>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</si>
  <si>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</si>
  <si>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</si>
  <si>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</si>
  <si>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</si>
  <si>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</si>
  <si>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</si>
  <si>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</si>
  <si>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</si>
  <si>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</si>
  <si>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</si>
  <si>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</si>
  <si>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</si>
  <si>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</si>
  <si>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</si>
  <si>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</si>
  <si>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</si>
  <si>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</si>
  <si>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</si>
  <si>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</si>
  <si>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</si>
  <si>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</si>
  <si>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</si>
  <si>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</si>
  <si>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</si>
  <si>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</si>
  <si>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</si>
  <si>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</si>
  <si>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</si>
  <si>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</si>
  <si>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</si>
  <si>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</si>
  <si>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</si>
  <si>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</si>
  <si>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</si>
  <si>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</si>
  <si>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</si>
  <si>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</si>
  <si>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</si>
  <si>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</si>
  <si>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</si>
  <si>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</si>
  <si>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</si>
  <si>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</si>
  <si>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</si>
  <si>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</si>
  <si>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</si>
  <si>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</si>
  <si>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</si>
  <si>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</si>
  <si>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</si>
  <si>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</si>
  <si>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</si>
  <si>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</si>
  <si>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</si>
  <si>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</si>
  <si>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</si>
  <si>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</si>
  <si>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</si>
  <si>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</si>
  <si>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</si>
  <si>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</si>
  <si>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</si>
  <si>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</si>
  <si>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</si>
  <si>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</si>
  <si>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</si>
  <si>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</si>
  <si>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</si>
  <si>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</si>
  <si>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</si>
  <si>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</si>
  <si>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</si>
  <si>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</si>
  <si>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</si>
  <si>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</si>
  <si>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</si>
  <si>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</si>
  <si>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</si>
  <si>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</si>
  <si>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</si>
  <si>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</si>
  <si>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</si>
  <si>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</si>
  <si>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</si>
  <si>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</si>
  <si>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</si>
  <si>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</si>
  <si>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</si>
  <si>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</si>
  <si>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</si>
  <si>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</si>
  <si>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</si>
  <si>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</si>
  <si>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</si>
  <si>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</si>
  <si>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</si>
  <si>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</si>
  <si>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</si>
  <si>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</si>
  <si>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</si>
  <si>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</si>
  <si>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</si>
  <si>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</si>
  <si>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</si>
  <si>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</si>
  <si>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</si>
  <si>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</si>
  <si>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</si>
  <si>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</si>
  <si>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</si>
  <si>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</si>
  <si>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</si>
  <si>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</si>
  <si>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</si>
  <si>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</si>
  <si>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</si>
  <si>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</si>
  <si>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</si>
  <si>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</si>
  <si>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</si>
  <si>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</si>
  <si>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</si>
  <si>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</si>
  <si>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</si>
  <si>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</si>
  <si>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</si>
  <si>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</si>
  <si>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</si>
  <si>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</si>
  <si>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</si>
  <si>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</si>
  <si>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</si>
  <si>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</si>
  <si>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</si>
  <si>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</si>
  <si>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</si>
  <si>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</si>
  <si>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</si>
  <si>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</si>
  <si>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</si>
  <si>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</si>
  <si>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</si>
  <si>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</si>
  <si>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</si>
  <si>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</si>
  <si>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</si>
  <si>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</si>
  <si>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</si>
  <si>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</si>
  <si>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</si>
  <si>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</si>
  <si>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</si>
  <si>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</si>
  <si>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</si>
  <si>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</si>
  <si>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</si>
  <si>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</si>
  <si>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</si>
  <si>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</si>
  <si>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</si>
  <si>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</si>
  <si>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</si>
  <si>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</si>
  <si>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</si>
  <si>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</si>
  <si>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</si>
  <si>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</si>
  <si>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</si>
  <si>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</si>
  <si>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</si>
  <si>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</si>
  <si>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</si>
  <si>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</si>
  <si>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</si>
  <si>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</si>
  <si>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</si>
  <si>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</si>
  <si>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</si>
  <si>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</si>
  <si>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</si>
  <si>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</si>
  <si>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</si>
  <si>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</si>
  <si>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</si>
  <si>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</si>
  <si>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</si>
  <si>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</si>
  <si>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</si>
  <si>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</si>
  <si>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</si>
  <si>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</si>
  <si>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</si>
  <si>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</si>
  <si>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</si>
  <si>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</si>
  <si>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</si>
  <si>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</si>
  <si>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</si>
  <si>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</si>
  <si>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</si>
  <si>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</si>
  <si>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</si>
  <si>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</si>
  <si>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</si>
  <si>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</si>
  <si>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</si>
  <si>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</si>
  <si>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</si>
  <si>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</si>
  <si>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</si>
  <si>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</si>
  <si>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</si>
  <si>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</si>
  <si>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</si>
  <si>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</si>
  <si>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</si>
  <si>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</si>
  <si>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</si>
  <si>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</si>
  <si>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</si>
  <si>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</si>
  <si>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</si>
  <si>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</si>
  <si>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</si>
  <si>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</si>
  <si>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</si>
  <si>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</si>
  <si>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</si>
  <si>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</si>
  <si>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</si>
  <si>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</si>
  <si>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</si>
  <si>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</si>
  <si>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</si>
  <si>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</si>
  <si>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</si>
  <si>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</si>
  <si>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</si>
  <si>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</si>
  <si>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</si>
  <si>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</si>
  <si>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</si>
  <si>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</si>
  <si>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</si>
  <si>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</si>
  <si>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</si>
  <si>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</si>
  <si>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</si>
  <si>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</si>
  <si>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</si>
  <si>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</si>
  <si>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</si>
  <si>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</si>
  <si>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</si>
  <si>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</si>
  <si>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</si>
  <si>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</si>
  <si>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</si>
  <si>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</si>
  <si>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</si>
  <si>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</si>
  <si>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</si>
  <si>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</si>
  <si>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</si>
  <si>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</si>
  <si>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</si>
  <si>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</si>
  <si>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</si>
  <si>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</si>
  <si>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</si>
  <si>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</si>
  <si>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</si>
  <si>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</si>
  <si>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</si>
  <si>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</si>
  <si>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</si>
  <si>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</si>
  <si>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</si>
  <si>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</si>
  <si>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</si>
  <si>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</si>
  <si>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</si>
  <si>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</si>
  <si>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</si>
  <si>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</si>
  <si>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</si>
  <si>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</si>
  <si>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</si>
  <si>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</si>
  <si>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</si>
  <si>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</si>
  <si>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</si>
  <si>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</si>
  <si>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</si>
  <si>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</si>
  <si>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</si>
  <si>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</si>
  <si>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</si>
  <si>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</si>
  <si>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</si>
  <si>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</si>
  <si>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</si>
  <si>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</si>
  <si>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</si>
  <si>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</si>
  <si>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</si>
  <si>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</si>
  <si>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</si>
  <si>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</si>
  <si>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</si>
  <si>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</si>
  <si>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</si>
  <si>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</si>
  <si>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</si>
  <si>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</si>
  <si>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</si>
  <si>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</si>
  <si>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</si>
  <si>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</si>
  <si>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</si>
  <si>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</si>
  <si>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</si>
  <si>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</si>
  <si>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</si>
  <si>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</si>
  <si>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</si>
  <si>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</si>
  <si>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</si>
  <si>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</si>
  <si>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</si>
  <si>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</si>
  <si>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</si>
  <si>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</si>
  <si>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</si>
  <si>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</si>
  <si>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</si>
  <si>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</si>
  <si>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</si>
  <si>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</si>
  <si>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</si>
  <si>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</si>
  <si>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</si>
  <si>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</si>
  <si>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</si>
  <si>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</si>
  <si>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</si>
  <si>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</si>
  <si>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</si>
  <si>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</si>
  <si>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</si>
  <si>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</si>
  <si>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</si>
  <si>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</si>
  <si>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</si>
  <si>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</si>
  <si>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</si>
  <si>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</si>
  <si>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</si>
  <si>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</si>
  <si>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</si>
  <si>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</si>
  <si>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</si>
  <si>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</si>
  <si>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</si>
  <si>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</si>
  <si>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</si>
  <si>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</si>
  <si>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</si>
  <si>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</si>
  <si>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</si>
  <si>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</si>
  <si>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</si>
  <si>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</si>
  <si>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</si>
  <si>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</si>
  <si>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</si>
  <si>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</si>
  <si>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</si>
  <si>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</si>
  <si>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</si>
  <si>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</si>
  <si>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</si>
  <si>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</si>
  <si>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</si>
  <si>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</si>
  <si>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</si>
  <si>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</si>
  <si>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</si>
  <si>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</si>
  <si>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</si>
  <si>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</si>
  <si>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</si>
  <si>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</si>
  <si>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</si>
  <si>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</si>
  <si>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</si>
  <si>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</si>
  <si>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</si>
  <si>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</si>
  <si>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</si>
  <si>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</si>
  <si>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</si>
  <si>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</si>
  <si>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</si>
  <si>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</si>
  <si>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</si>
  <si>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</si>
  <si>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</si>
  <si>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</si>
  <si>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</si>
  <si>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</si>
  <si>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</si>
  <si>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</si>
  <si>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</si>
  <si>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</si>
  <si>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</si>
  <si>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</si>
  <si>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</si>
  <si>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</si>
  <si>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</si>
  <si>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</si>
  <si>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</si>
  <si>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</si>
  <si>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</si>
  <si>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</si>
  <si>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</si>
  <si>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</si>
  <si>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</si>
  <si>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</si>
  <si>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</si>
  <si>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</si>
  <si>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</si>
  <si>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</si>
  <si>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</si>
  <si>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</si>
  <si>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</si>
  <si>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</si>
  <si>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</si>
  <si>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</si>
  <si>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</si>
  <si>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</si>
  <si>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</si>
  <si>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</si>
  <si>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</si>
  <si>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</si>
  <si>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</si>
  <si>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</si>
  <si>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</si>
  <si>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</si>
  <si>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</si>
  <si>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</si>
  <si>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</si>
  <si>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</si>
  <si>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</si>
  <si>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</si>
  <si>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</si>
  <si>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</si>
  <si>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</si>
  <si>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</si>
  <si>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</si>
  <si>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</si>
  <si>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</si>
  <si>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</si>
  <si>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</si>
  <si>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</si>
  <si>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</si>
  <si>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</si>
  <si>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</si>
  <si>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</si>
  <si>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</si>
  <si>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</si>
  <si>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</si>
  <si>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</si>
  <si>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</si>
  <si>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</si>
  <si>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</si>
  <si>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</si>
  <si>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</si>
  <si>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</si>
  <si>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</si>
  <si>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</si>
  <si>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</si>
  <si>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</si>
  <si>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</si>
  <si>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</si>
  <si>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</si>
  <si>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</si>
  <si>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</si>
  <si>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</si>
  <si>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</si>
  <si>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</si>
  <si>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</si>
  <si>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</si>
  <si>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</si>
  <si>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</si>
  <si>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</si>
  <si>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</si>
  <si>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</si>
  <si>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</si>
  <si>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</si>
  <si>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</si>
  <si>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</si>
  <si>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</si>
  <si>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</si>
  <si>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</si>
  <si>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</si>
  <si>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</si>
  <si>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</si>
  <si>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</si>
  <si>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</si>
  <si>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</si>
  <si>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</si>
  <si>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</si>
  <si>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</si>
  <si>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</si>
  <si>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</si>
  <si>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</si>
  <si>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</si>
  <si>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</si>
  <si>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</si>
  <si>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</si>
  <si>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</si>
  <si>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</si>
  <si>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</si>
  <si>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</si>
  <si>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</si>
  <si>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</si>
  <si>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</si>
  <si>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</si>
  <si>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</si>
  <si>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</si>
  <si>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</si>
  <si>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</si>
  <si>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</si>
  <si>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</si>
  <si>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</si>
  <si>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</si>
  <si>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</si>
  <si>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</si>
  <si>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</si>
  <si>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</si>
  <si>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</si>
  <si>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</si>
  <si>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</si>
  <si>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</si>
  <si>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</si>
  <si>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</si>
  <si>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</si>
  <si>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</si>
  <si>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</si>
  <si>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</si>
  <si>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</si>
  <si>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</si>
  <si>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</si>
  <si>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</si>
  <si>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</si>
  <si>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</si>
  <si>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</si>
  <si>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</si>
  <si>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</si>
  <si>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</si>
  <si>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</si>
  <si>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</si>
  <si>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</si>
  <si>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</si>
  <si>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</si>
  <si>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</si>
  <si>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</si>
  <si>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</si>
  <si>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</si>
  <si>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</si>
  <si>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</si>
  <si>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</si>
  <si>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</si>
  <si>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</si>
  <si>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</si>
  <si>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</si>
  <si>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</si>
  <si>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</si>
  <si>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</si>
  <si>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</si>
  <si>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</si>
  <si>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</si>
  <si>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</si>
  <si>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</si>
  <si>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</si>
  <si>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</si>
  <si>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</si>
  <si>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</si>
  <si>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</si>
  <si>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</si>
  <si>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</si>
  <si>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</si>
  <si>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</si>
  <si>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</si>
  <si>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</si>
  <si>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</si>
  <si>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</si>
  <si>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</si>
  <si>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</si>
  <si>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</si>
  <si>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</si>
  <si>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</si>
  <si>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</si>
  <si>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</si>
  <si>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</si>
  <si>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</si>
  <si>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</si>
  <si>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</si>
  <si>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</si>
  <si>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</si>
  <si>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</si>
  <si>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</si>
  <si>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</si>
  <si>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</si>
  <si>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</si>
  <si>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</si>
  <si>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</si>
  <si>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</si>
  <si>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</si>
  <si>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</si>
  <si>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</si>
  <si>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</si>
  <si>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</si>
  <si>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</si>
  <si>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</si>
  <si>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</si>
  <si>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</si>
  <si>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</si>
  <si>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</si>
  <si>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</si>
  <si>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</si>
  <si>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</si>
  <si>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</si>
  <si>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</si>
  <si>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</si>
  <si>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</si>
  <si>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</si>
  <si>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</si>
  <si>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</si>
  <si>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</si>
  <si>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</si>
  <si>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</si>
  <si>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</si>
  <si>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</si>
  <si>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</si>
  <si>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</si>
  <si>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</si>
  <si>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</si>
  <si>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</si>
  <si>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</si>
  <si>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</si>
  <si>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</si>
  <si>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</si>
  <si>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</si>
  <si>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</si>
  <si>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</si>
  <si>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</si>
  <si>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</si>
  <si>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</si>
  <si>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</si>
  <si>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</si>
  <si>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</si>
  <si>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</si>
  <si>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</si>
  <si>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</si>
  <si>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</si>
  <si>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</si>
  <si>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</si>
  <si>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</si>
  <si>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</si>
  <si>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</si>
  <si>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</si>
  <si>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</si>
  <si>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</si>
  <si>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</si>
  <si>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</si>
  <si>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</si>
  <si>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</si>
  <si>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</si>
  <si>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</si>
  <si>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</si>
  <si>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</si>
  <si>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</si>
  <si>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</si>
  <si>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</si>
  <si>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</si>
  <si>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</si>
  <si>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</si>
  <si>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</si>
  <si>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</si>
  <si>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</si>
  <si>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</si>
  <si>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</si>
  <si>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</si>
  <si>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</si>
  <si>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</si>
  <si>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</si>
  <si>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</si>
  <si>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</si>
  <si>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</si>
  <si>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</si>
  <si>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</si>
  <si>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</si>
  <si>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</si>
  <si>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</si>
  <si>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</si>
  <si>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</si>
  <si>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</si>
  <si>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</si>
  <si>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</si>
  <si>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</si>
  <si>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</si>
  <si>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</si>
  <si>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</si>
  <si>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</si>
  <si>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</si>
  <si>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</si>
  <si>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</si>
  <si>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</si>
  <si>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</si>
  <si>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</si>
  <si>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</si>
  <si>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</si>
  <si>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</si>
  <si>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</si>
  <si>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</si>
  <si>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</si>
  <si>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</si>
  <si>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</si>
  <si>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</si>
  <si>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</si>
  <si>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</si>
  <si>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</si>
  <si>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</si>
  <si>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</si>
  <si>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</si>
  <si>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</si>
  <si>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</si>
  <si>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</si>
  <si>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</si>
  <si>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</si>
  <si>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</si>
  <si>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</si>
  <si>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</si>
  <si>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</si>
  <si>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</si>
  <si>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</si>
  <si>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</si>
  <si>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</si>
  <si>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</si>
  <si>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</si>
  <si>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</si>
  <si>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</si>
  <si>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</si>
  <si>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</si>
  <si>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</si>
  <si>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</si>
  <si>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</si>
  <si>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</si>
  <si>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</si>
  <si>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</si>
  <si>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</si>
  <si>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</si>
  <si>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</si>
  <si>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</si>
  <si>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</si>
  <si>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</si>
  <si>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</si>
  <si>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</si>
  <si>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</si>
  <si>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</si>
  <si>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</si>
  <si>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</si>
  <si>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</si>
  <si>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</si>
  <si>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</si>
  <si>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</si>
  <si>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</si>
  <si>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</si>
  <si>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</si>
  <si>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</si>
  <si>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</si>
  <si>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</si>
  <si>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</si>
  <si>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</si>
  <si>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</si>
  <si>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</si>
  <si>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</si>
  <si>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</si>
  <si>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</si>
  <si>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</si>
  <si>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</si>
  <si>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</si>
  <si>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</si>
  <si>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</si>
  <si>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</si>
  <si>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</si>
  <si>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</si>
  <si>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</si>
  <si>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</si>
  <si>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</si>
  <si>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</si>
  <si>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</si>
  <si>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</si>
  <si>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</si>
  <si>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</si>
  <si>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</si>
  <si>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</si>
  <si>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</si>
  <si>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</si>
  <si>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</si>
  <si>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</si>
  <si>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</si>
  <si>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</si>
  <si>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</si>
  <si>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</si>
  <si>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</si>
  <si>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</si>
  <si>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</si>
  <si>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</si>
  <si>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</si>
  <si>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</si>
  <si>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</si>
  <si>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</si>
  <si>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</si>
  <si>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</si>
  <si>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</si>
  <si>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</si>
  <si>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</si>
  <si>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</si>
  <si>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</si>
  <si>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</si>
  <si>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</si>
  <si>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</si>
  <si>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</si>
  <si>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</si>
  <si>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</si>
  <si>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</si>
  <si>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</si>
  <si>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</si>
  <si>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</si>
  <si>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</si>
  <si>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</si>
  <si>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</si>
  <si>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</si>
  <si>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</si>
  <si>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</si>
  <si>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</si>
  <si>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</si>
  <si>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</si>
  <si>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</si>
  <si>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</si>
  <si>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</si>
  <si>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</si>
  <si>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</si>
  <si>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</si>
  <si>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</si>
  <si>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</si>
  <si>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</si>
  <si>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</si>
  <si>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</si>
  <si>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</si>
  <si>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</si>
  <si>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</si>
  <si>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</si>
  <si>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</si>
  <si>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</si>
  <si>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</si>
  <si>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</si>
  <si>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</si>
  <si>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</si>
  <si>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</si>
  <si>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</si>
  <si>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</si>
  <si>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</si>
  <si>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</si>
  <si>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</si>
  <si>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</si>
  <si>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</si>
  <si>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</si>
  <si>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</si>
  <si>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</si>
  <si>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</si>
  <si>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</si>
  <si>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</si>
  <si>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</si>
  <si>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</si>
  <si>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</si>
  <si>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</si>
  <si>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</si>
  <si>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</si>
  <si>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</si>
  <si>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</si>
  <si>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</si>
  <si>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</si>
  <si>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</si>
  <si>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</si>
  <si>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</si>
  <si>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</si>
  <si>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</si>
  <si>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</si>
  <si>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</si>
  <si>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</si>
  <si>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</si>
  <si>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</si>
  <si>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</si>
  <si>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</si>
  <si>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</si>
  <si>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</si>
  <si>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</si>
  <si>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</si>
  <si>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</si>
  <si>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</si>
  <si>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</si>
  <si>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</si>
  <si>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</si>
  <si>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</si>
  <si>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</si>
  <si>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</si>
  <si>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</si>
  <si>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</si>
  <si>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</si>
  <si>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</si>
  <si>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</si>
  <si>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</si>
  <si>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</si>
  <si>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</si>
  <si>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</si>
  <si>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</si>
  <si>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</si>
  <si>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</si>
  <si>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</si>
  <si>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</si>
  <si>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</si>
  <si>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</si>
  <si>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</si>
  <si>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</si>
  <si>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</si>
  <si>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</si>
  <si>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</si>
  <si>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</si>
  <si>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</si>
  <si>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</si>
  <si>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</si>
  <si>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</si>
  <si>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</si>
  <si>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</si>
  <si>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</si>
  <si>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</si>
  <si>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</si>
  <si>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</si>
  <si>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</si>
  <si>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</si>
  <si>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</si>
  <si>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</si>
  <si>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</si>
  <si>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</si>
  <si>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</si>
  <si>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</si>
  <si>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</si>
  <si>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</si>
  <si>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</si>
  <si>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</si>
  <si>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</si>
  <si>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</si>
  <si>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</si>
  <si>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</si>
  <si>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</si>
  <si>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</si>
  <si>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</si>
  <si>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</si>
  <si>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</si>
  <si>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</si>
  <si>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</si>
  <si>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</si>
  <si>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</si>
  <si>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</si>
  <si>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</si>
  <si>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</si>
  <si>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</si>
  <si>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</si>
  <si>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</si>
  <si>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</si>
  <si>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</si>
  <si>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</si>
  <si>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</si>
  <si>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</si>
  <si>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</si>
  <si>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</si>
  <si>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</si>
  <si>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</si>
  <si>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</si>
  <si>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</si>
  <si>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</si>
  <si>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</si>
  <si>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</si>
  <si>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</si>
  <si>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</si>
  <si>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</si>
  <si>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</si>
  <si>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</si>
  <si>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</si>
  <si>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</si>
  <si>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</si>
  <si>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</si>
  <si>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</si>
  <si>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</si>
  <si>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</si>
  <si>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</si>
  <si>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</si>
  <si>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</si>
  <si>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</si>
  <si>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</si>
  <si>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</si>
  <si>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LIPIK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</si>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</sst>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1523373.1700000004</v>
      </c>
      <c r="D2" s="7">
        <f>'PR-RAS'!E6</f>
        <v>1724987.9400000002</v>
      </c>
      <c r="E2" s="7">
        <v>0</v>
      </c>
      <c r="F2" s="7">
        <v>0</v>
      </c>
      <c r="G2" s="8">
        <f t="shared" ref="G2:G274" si="0">(B2/1000)*(C2*1+D2*2)</f>
        <v>4973.3490500000007</v>
      </c>
      <c r="H2" s="8">
        <f t="shared" ref="H2:H274" si="1">ABS(C2-ROUND(C2,0))+ABS(D2-ROUND(D2,0))</f>
        <v>0.23000000021420419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1349767.7600000002</v>
      </c>
      <c r="D45" s="2">
        <f>'PR-RAS'!E49</f>
        <v>1539130.2</v>
      </c>
      <c r="E45" s="2">
        <v>0</v>
      </c>
      <c r="F45" s="2">
        <v>0</v>
      </c>
      <c r="G45" s="3">
        <f t="shared" si="0"/>
        <v>194833.23903999999</v>
      </c>
      <c r="H45" s="3">
        <f t="shared" si="1"/>
        <v>0.43999999971129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1341790.6700000002</v>
      </c>
      <c r="D64" s="2">
        <f>'PR-RAS'!E68</f>
        <v>1494373.42</v>
      </c>
      <c r="E64" s="2">
        <v>0</v>
      </c>
      <c r="F64" s="2">
        <v>0</v>
      </c>
      <c r="G64" s="3">
        <f t="shared" si="0"/>
        <v>272823.86313000001</v>
      </c>
      <c r="H64" s="3">
        <f t="shared" si="1"/>
        <v>0.74999999976716936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1328021.8</v>
      </c>
      <c r="D65" s="2">
        <f>'PR-RAS'!E69</f>
        <v>1391127.29</v>
      </c>
      <c r="E65" s="2">
        <v>0</v>
      </c>
      <c r="F65" s="2">
        <v>0</v>
      </c>
      <c r="G65" s="3">
        <f t="shared" si="0"/>
        <v>263057.68832000002</v>
      </c>
      <c r="H65" s="3">
        <f t="shared" si="1"/>
        <v>0.48999999999068677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13768.87</v>
      </c>
      <c r="D66" s="2">
        <f>'PR-RAS'!E70</f>
        <v>103246.13</v>
      </c>
      <c r="E66" s="2">
        <v>0</v>
      </c>
      <c r="F66" s="2">
        <v>0</v>
      </c>
      <c r="G66" s="3">
        <f t="shared" si="0"/>
        <v>14316.973450000001</v>
      </c>
      <c r="H66" s="3">
        <f t="shared" si="1"/>
        <v>0.26000000000385626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7977.09</v>
      </c>
      <c r="D73" s="2">
        <f>'PR-RAS'!E77</f>
        <v>44756.78</v>
      </c>
      <c r="E73" s="2">
        <v>0</v>
      </c>
      <c r="F73" s="2">
        <v>0</v>
      </c>
      <c r="G73" s="3">
        <f t="shared" si="0"/>
        <v>7019.3267999999989</v>
      </c>
      <c r="H73" s="3">
        <f t="shared" si="1"/>
        <v>0.31000000000130967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7977.09</v>
      </c>
      <c r="D76" s="2">
        <f>'PR-RAS'!E80</f>
        <v>44756.78</v>
      </c>
      <c r="E76" s="2">
        <v>0</v>
      </c>
      <c r="F76" s="2">
        <v>0</v>
      </c>
      <c r="G76" s="3">
        <f t="shared" si="0"/>
        <v>7311.798749999999</v>
      </c>
      <c r="H76" s="3">
        <f t="shared" si="1"/>
        <v>0.31000000000130967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13700.78</v>
      </c>
      <c r="D102" s="2">
        <f>'PR-RAS'!E106</f>
        <v>12357.6</v>
      </c>
      <c r="E102" s="2">
        <v>0</v>
      </c>
      <c r="F102" s="2">
        <v>0</v>
      </c>
      <c r="G102" s="3">
        <f t="shared" si="0"/>
        <v>3880.0139800000006</v>
      </c>
      <c r="H102" s="3">
        <f t="shared" si="1"/>
        <v>0.61999999999898137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13700.78</v>
      </c>
      <c r="D108" s="2">
        <f>'PR-RAS'!E112</f>
        <v>12357.6</v>
      </c>
      <c r="E108" s="2">
        <v>0</v>
      </c>
      <c r="F108" s="2">
        <v>0</v>
      </c>
      <c r="G108" s="3">
        <f t="shared" si="0"/>
        <v>4110.5098600000001</v>
      </c>
      <c r="H108" s="3">
        <f t="shared" si="1"/>
        <v>0.61999999999898137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13700.78</v>
      </c>
      <c r="D113" s="2">
        <f>'PR-RAS'!E117</f>
        <v>12357.6</v>
      </c>
      <c r="E113" s="2">
        <v>0</v>
      </c>
      <c r="F113" s="2">
        <v>0</v>
      </c>
      <c r="G113" s="3">
        <f t="shared" si="0"/>
        <v>4302.5897600000008</v>
      </c>
      <c r="H113" s="3">
        <f t="shared" si="1"/>
        <v>0.61999999999898137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12011.77</v>
      </c>
      <c r="D121" s="2">
        <f>'PR-RAS'!E125</f>
        <v>14501.34</v>
      </c>
      <c r="E121" s="2">
        <v>0</v>
      </c>
      <c r="F121" s="2">
        <v>0</v>
      </c>
      <c r="G121" s="3">
        <f t="shared" si="0"/>
        <v>4921.7339999999995</v>
      </c>
      <c r="H121" s="3">
        <f t="shared" si="1"/>
        <v>0.56999999999970896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10961.77</v>
      </c>
      <c r="D122" s="2">
        <f>'PR-RAS'!E126</f>
        <v>13481.34</v>
      </c>
      <c r="E122" s="2">
        <v>0</v>
      </c>
      <c r="F122" s="2">
        <v>0</v>
      </c>
      <c r="G122" s="3">
        <f t="shared" si="0"/>
        <v>4588.8584499999997</v>
      </c>
      <c r="H122" s="3">
        <f t="shared" si="1"/>
        <v>0.56999999999970896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10961.77</v>
      </c>
      <c r="D124" s="2">
        <f>'PR-RAS'!E128</f>
        <v>13481.34</v>
      </c>
      <c r="E124" s="2">
        <v>0</v>
      </c>
      <c r="F124" s="2">
        <v>0</v>
      </c>
      <c r="G124" s="3">
        <f t="shared" si="0"/>
        <v>4664.7073499999997</v>
      </c>
      <c r="H124" s="3">
        <f t="shared" si="1"/>
        <v>0.56999999999970896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1050</v>
      </c>
      <c r="D125" s="2">
        <f>'PR-RAS'!E129</f>
        <v>1020</v>
      </c>
      <c r="E125" s="2">
        <v>0</v>
      </c>
      <c r="F125" s="2">
        <v>0</v>
      </c>
      <c r="G125" s="3">
        <f t="shared" si="0"/>
        <v>383.16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1050</v>
      </c>
      <c r="D126" s="2">
        <f>'PR-RAS'!E130</f>
        <v>1020</v>
      </c>
      <c r="E126" s="2">
        <v>0</v>
      </c>
      <c r="F126" s="2">
        <v>0</v>
      </c>
      <c r="G126" s="3">
        <f t="shared" si="0"/>
        <v>386.25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147742.85999999999</v>
      </c>
      <c r="D130" s="2">
        <f>'PR-RAS'!E134</f>
        <v>158898.79999999999</v>
      </c>
      <c r="E130" s="2">
        <v>0</v>
      </c>
      <c r="F130" s="2">
        <v>0</v>
      </c>
      <c r="G130" s="3">
        <f t="shared" si="0"/>
        <v>60054.719339999996</v>
      </c>
      <c r="H130" s="3">
        <f t="shared" si="1"/>
        <v>0.34000000002561137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147742.85999999999</v>
      </c>
      <c r="D131" s="2">
        <f>'PR-RAS'!E135</f>
        <v>158898.79999999999</v>
      </c>
      <c r="E131" s="2">
        <v>0</v>
      </c>
      <c r="F131" s="2">
        <v>0</v>
      </c>
      <c r="G131" s="3">
        <f t="shared" si="0"/>
        <v>60520.2598</v>
      </c>
      <c r="H131" s="3">
        <f t="shared" si="1"/>
        <v>0.34000000002561137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147742.85999999999</v>
      </c>
      <c r="D132" s="2">
        <f>'PR-RAS'!E136</f>
        <v>144664.35999999999</v>
      </c>
      <c r="E132" s="2">
        <v>0</v>
      </c>
      <c r="F132" s="2">
        <v>0</v>
      </c>
      <c r="G132" s="3">
        <f t="shared" si="0"/>
        <v>57256.376979999994</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14234.44</v>
      </c>
      <c r="E133" s="2">
        <v>0</v>
      </c>
      <c r="F133" s="2">
        <v>0</v>
      </c>
      <c r="G133" s="3">
        <f t="shared" si="0"/>
        <v>3757.8921600000003</v>
      </c>
      <c r="H133" s="3">
        <f t="shared" si="1"/>
        <v>0.44000000000050932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150</v>
      </c>
      <c r="D136" s="2">
        <f>'PR-RAS'!E140</f>
        <v>100</v>
      </c>
      <c r="E136" s="2">
        <v>0</v>
      </c>
      <c r="F136" s="2">
        <v>0</v>
      </c>
      <c r="G136" s="3">
        <f t="shared" si="0"/>
        <v>47.25</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150</v>
      </c>
      <c r="D147" s="2">
        <f>'PR-RAS'!E151</f>
        <v>100</v>
      </c>
      <c r="E147" s="2">
        <v>0</v>
      </c>
      <c r="F147" s="2">
        <v>0</v>
      </c>
      <c r="G147" s="3">
        <f t="shared" si="0"/>
        <v>51.099999999999994</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1516003.3199999998</v>
      </c>
      <c r="D148" s="2">
        <f>'PR-RAS'!E152</f>
        <v>1729986.63</v>
      </c>
      <c r="E148" s="2">
        <v>0</v>
      </c>
      <c r="F148" s="2">
        <v>0</v>
      </c>
      <c r="G148" s="3">
        <f t="shared" si="0"/>
        <v>731468.55725999991</v>
      </c>
      <c r="H148" s="3">
        <f t="shared" si="1"/>
        <v>0.68999999994412065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1240009.94</v>
      </c>
      <c r="D149" s="2">
        <f>'PR-RAS'!E153</f>
        <v>1435650.89</v>
      </c>
      <c r="E149" s="2">
        <v>0</v>
      </c>
      <c r="F149" s="2">
        <v>0</v>
      </c>
      <c r="G149" s="3">
        <f t="shared" si="0"/>
        <v>608474.13455999992</v>
      </c>
      <c r="H149" s="3">
        <f t="shared" si="1"/>
        <v>0.17000000015832484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1017687.0700000001</v>
      </c>
      <c r="D150" s="2">
        <f>'PR-RAS'!E154</f>
        <v>1182517.4099999999</v>
      </c>
      <c r="E150" s="2">
        <v>0</v>
      </c>
      <c r="F150" s="2">
        <v>0</v>
      </c>
      <c r="G150" s="3">
        <f t="shared" si="0"/>
        <v>504025.56160999992</v>
      </c>
      <c r="H150" s="3">
        <f t="shared" si="1"/>
        <v>0.47999999998137355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1016617.41</v>
      </c>
      <c r="D151" s="2">
        <f>'PR-RAS'!E155</f>
        <v>1182517.4099999999</v>
      </c>
      <c r="E151" s="2">
        <v>0</v>
      </c>
      <c r="F151" s="2">
        <v>0</v>
      </c>
      <c r="G151" s="3">
        <f t="shared" si="0"/>
        <v>507247.8345</v>
      </c>
      <c r="H151" s="3">
        <f t="shared" si="1"/>
        <v>0.81999999994877726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1069.6600000000001</v>
      </c>
      <c r="D154" s="2">
        <f>'PR-RAS'!E158</f>
        <v>0</v>
      </c>
      <c r="E154" s="2">
        <v>0</v>
      </c>
      <c r="F154" s="2">
        <v>0</v>
      </c>
      <c r="G154" s="3">
        <f t="shared" si="0"/>
        <v>163.65798000000001</v>
      </c>
      <c r="H154" s="3">
        <f t="shared" si="1"/>
        <v>0.33999999999991815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53934.94</v>
      </c>
      <c r="D155" s="2">
        <f>'PR-RAS'!E159</f>
        <v>57815.88</v>
      </c>
      <c r="E155" s="2">
        <v>0</v>
      </c>
      <c r="F155" s="2">
        <v>0</v>
      </c>
      <c r="G155" s="3">
        <f t="shared" si="0"/>
        <v>26113.271800000002</v>
      </c>
      <c r="H155" s="3">
        <f t="shared" si="1"/>
        <v>0.18000000000029104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168387.93</v>
      </c>
      <c r="D156" s="2">
        <f>'PR-RAS'!E160</f>
        <v>195317.6</v>
      </c>
      <c r="E156" s="2">
        <v>0</v>
      </c>
      <c r="F156" s="2">
        <v>0</v>
      </c>
      <c r="G156" s="3">
        <f t="shared" si="0"/>
        <v>86648.585149999999</v>
      </c>
      <c r="H156" s="3">
        <f t="shared" si="1"/>
        <v>0.47000000000116415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168387.93</v>
      </c>
      <c r="D158" s="2">
        <f>'PR-RAS'!E162</f>
        <v>195317.6</v>
      </c>
      <c r="E158" s="2">
        <v>0</v>
      </c>
      <c r="F158" s="2">
        <v>0</v>
      </c>
      <c r="G158" s="3">
        <f t="shared" si="0"/>
        <v>87766.631410000002</v>
      </c>
      <c r="H158" s="3">
        <f t="shared" si="1"/>
        <v>0.47000000000116415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240339.28</v>
      </c>
      <c r="D160" s="2">
        <f>'PR-RAS'!E164</f>
        <v>249762.99999999997</v>
      </c>
      <c r="E160" s="2">
        <v>0</v>
      </c>
      <c r="F160" s="2">
        <v>0</v>
      </c>
      <c r="G160" s="3">
        <f t="shared" si="0"/>
        <v>117638.57951999998</v>
      </c>
      <c r="H160" s="3">
        <f t="shared" si="1"/>
        <v>0.28000000002793968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59492.069999999992</v>
      </c>
      <c r="D161" s="2">
        <f>'PR-RAS'!E165</f>
        <v>53492.12</v>
      </c>
      <c r="E161" s="2">
        <v>0</v>
      </c>
      <c r="F161" s="2">
        <v>0</v>
      </c>
      <c r="G161" s="3">
        <f t="shared" si="0"/>
        <v>26636.209600000002</v>
      </c>
      <c r="H161" s="3">
        <f t="shared" si="1"/>
        <v>0.18999999999505235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15880.41</v>
      </c>
      <c r="D162" s="2">
        <f>'PR-RAS'!E166</f>
        <v>15454.91</v>
      </c>
      <c r="E162" s="2">
        <v>0</v>
      </c>
      <c r="F162" s="2">
        <v>0</v>
      </c>
      <c r="G162" s="3">
        <f t="shared" si="0"/>
        <v>7533.2270299999991</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40073.71</v>
      </c>
      <c r="D163" s="2">
        <f>'PR-RAS'!E167</f>
        <v>35344.559999999998</v>
      </c>
      <c r="E163" s="2">
        <v>0</v>
      </c>
      <c r="F163" s="2">
        <v>0</v>
      </c>
      <c r="G163" s="3">
        <f t="shared" si="0"/>
        <v>17943.578459999997</v>
      </c>
      <c r="H163" s="3">
        <f t="shared" si="1"/>
        <v>0.73000000000320142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2382.6999999999998</v>
      </c>
      <c r="D164" s="2">
        <f>'PR-RAS'!E168</f>
        <v>1701.1</v>
      </c>
      <c r="E164" s="2">
        <v>0</v>
      </c>
      <c r="F164" s="2">
        <v>0</v>
      </c>
      <c r="G164" s="3">
        <f t="shared" si="0"/>
        <v>942.93869999999993</v>
      </c>
      <c r="H164" s="3">
        <f t="shared" si="1"/>
        <v>0.40000000000009095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1155.25</v>
      </c>
      <c r="D165" s="2">
        <f>'PR-RAS'!E169</f>
        <v>991.55</v>
      </c>
      <c r="E165" s="2">
        <v>0</v>
      </c>
      <c r="F165" s="2">
        <v>0</v>
      </c>
      <c r="G165" s="3">
        <f t="shared" si="0"/>
        <v>514.68939999999998</v>
      </c>
      <c r="H165" s="3">
        <f t="shared" si="1"/>
        <v>0.70000000000004547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119985.06999999999</v>
      </c>
      <c r="D166" s="2">
        <f>'PR-RAS'!E170</f>
        <v>135457.09999999998</v>
      </c>
      <c r="E166" s="2">
        <v>0</v>
      </c>
      <c r="F166" s="2">
        <v>0</v>
      </c>
      <c r="G166" s="3">
        <f t="shared" si="0"/>
        <v>64498.379549999998</v>
      </c>
      <c r="H166" s="3">
        <f t="shared" si="1"/>
        <v>0.16999999996914994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12689.61</v>
      </c>
      <c r="D167" s="2">
        <f>'PR-RAS'!E171</f>
        <v>13063.44</v>
      </c>
      <c r="E167" s="2">
        <v>0</v>
      </c>
      <c r="F167" s="2">
        <v>0</v>
      </c>
      <c r="G167" s="3">
        <f t="shared" si="0"/>
        <v>6443.5373400000008</v>
      </c>
      <c r="H167" s="3">
        <f t="shared" si="1"/>
        <v>0.82999999999992724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69333.64</v>
      </c>
      <c r="D168" s="2">
        <f>'PR-RAS'!E172</f>
        <v>74746.81</v>
      </c>
      <c r="E168" s="2">
        <v>0</v>
      </c>
      <c r="F168" s="2">
        <v>0</v>
      </c>
      <c r="G168" s="3">
        <f t="shared" si="0"/>
        <v>36544.152420000006</v>
      </c>
      <c r="H168" s="3">
        <f t="shared" si="1"/>
        <v>0.55000000000291038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33030.370000000003</v>
      </c>
      <c r="D169" s="2">
        <f>'PR-RAS'!E173</f>
        <v>39768.53</v>
      </c>
      <c r="E169" s="2">
        <v>0</v>
      </c>
      <c r="F169" s="2">
        <v>0</v>
      </c>
      <c r="G169" s="3">
        <f t="shared" si="0"/>
        <v>18911.328239999999</v>
      </c>
      <c r="H169" s="3">
        <f t="shared" si="1"/>
        <v>0.8400000000037835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1611.86</v>
      </c>
      <c r="D170" s="2">
        <f>'PR-RAS'!E174</f>
        <v>5476.05</v>
      </c>
      <c r="E170" s="2">
        <v>0</v>
      </c>
      <c r="F170" s="2">
        <v>0</v>
      </c>
      <c r="G170" s="3">
        <f t="shared" si="0"/>
        <v>2123.3092400000005</v>
      </c>
      <c r="H170" s="3">
        <f t="shared" si="1"/>
        <v>0.19000000000028194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2184.89</v>
      </c>
      <c r="D171" s="2">
        <f>'PR-RAS'!E175</f>
        <v>1589.99</v>
      </c>
      <c r="E171" s="2">
        <v>0</v>
      </c>
      <c r="F171" s="2">
        <v>0</v>
      </c>
      <c r="G171" s="3">
        <f t="shared" si="0"/>
        <v>912.02790000000005</v>
      </c>
      <c r="H171" s="3">
        <f t="shared" si="1"/>
        <v>0.12000000000011823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1134.7</v>
      </c>
      <c r="D173" s="2">
        <f>'PR-RAS'!E177</f>
        <v>812.28</v>
      </c>
      <c r="E173" s="2">
        <v>0</v>
      </c>
      <c r="F173" s="2">
        <v>0</v>
      </c>
      <c r="G173" s="3">
        <f t="shared" si="0"/>
        <v>474.59271999999999</v>
      </c>
      <c r="H173" s="3">
        <f t="shared" si="1"/>
        <v>0.57999999999992724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46542.17</v>
      </c>
      <c r="D174" s="2">
        <f>'PR-RAS'!E178</f>
        <v>47279.62</v>
      </c>
      <c r="E174" s="2">
        <v>0</v>
      </c>
      <c r="F174" s="2">
        <v>0</v>
      </c>
      <c r="G174" s="3">
        <f t="shared" si="0"/>
        <v>24410.54393</v>
      </c>
      <c r="H174" s="3">
        <f t="shared" si="1"/>
        <v>0.54999999999563443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1849.46</v>
      </c>
      <c r="D175" s="2">
        <f>'PR-RAS'!E179</f>
        <v>1913.45</v>
      </c>
      <c r="E175" s="2">
        <v>0</v>
      </c>
      <c r="F175" s="2">
        <v>0</v>
      </c>
      <c r="G175" s="3">
        <f t="shared" si="0"/>
        <v>987.68664000000001</v>
      </c>
      <c r="H175" s="3">
        <f t="shared" si="1"/>
        <v>0.91000000000008185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25371.64</v>
      </c>
      <c r="D176" s="2">
        <f>'PR-RAS'!E180</f>
        <v>26754.43</v>
      </c>
      <c r="E176" s="2">
        <v>0</v>
      </c>
      <c r="F176" s="2">
        <v>0</v>
      </c>
      <c r="G176" s="3">
        <f t="shared" si="0"/>
        <v>13804.0875</v>
      </c>
      <c r="H176" s="3">
        <f t="shared" si="1"/>
        <v>0.79000000000087311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10003.290000000001</v>
      </c>
      <c r="D178" s="2">
        <f>'PR-RAS'!E182</f>
        <v>11317.5</v>
      </c>
      <c r="E178" s="2">
        <v>0</v>
      </c>
      <c r="F178" s="2">
        <v>0</v>
      </c>
      <c r="G178" s="3">
        <f t="shared" si="0"/>
        <v>5776.9773299999997</v>
      </c>
      <c r="H178" s="3">
        <f t="shared" si="1"/>
        <v>0.79000000000087311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3874.99</v>
      </c>
      <c r="D180" s="2">
        <f>'PR-RAS'!E184</f>
        <v>4762.21</v>
      </c>
      <c r="E180" s="2">
        <v>0</v>
      </c>
      <c r="F180" s="2">
        <v>0</v>
      </c>
      <c r="G180" s="3">
        <f t="shared" si="0"/>
        <v>2398.4943899999998</v>
      </c>
      <c r="H180" s="3">
        <f t="shared" si="1"/>
        <v>0.22000000000025466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2424.25</v>
      </c>
      <c r="D182" s="2">
        <f>'PR-RAS'!E186</f>
        <v>2532.0300000000002</v>
      </c>
      <c r="E182" s="2">
        <v>0</v>
      </c>
      <c r="F182" s="2">
        <v>0</v>
      </c>
      <c r="G182" s="3">
        <f t="shared" si="0"/>
        <v>1355.38411</v>
      </c>
      <c r="H182" s="3">
        <f t="shared" si="1"/>
        <v>0.28000000000020009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3018.54</v>
      </c>
      <c r="D183" s="2">
        <f>'PR-RAS'!E187</f>
        <v>0</v>
      </c>
      <c r="E183" s="2">
        <v>0</v>
      </c>
      <c r="F183" s="2">
        <v>0</v>
      </c>
      <c r="G183" s="3">
        <f t="shared" si="0"/>
        <v>549.37428</v>
      </c>
      <c r="H183" s="3">
        <f t="shared" si="1"/>
        <v>0.46000000000003638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14319.97</v>
      </c>
      <c r="D190" s="2">
        <f>'PR-RAS'!E194</f>
        <v>13534.16</v>
      </c>
      <c r="E190" s="2">
        <v>0</v>
      </c>
      <c r="F190" s="2">
        <v>0</v>
      </c>
      <c r="G190" s="3">
        <f t="shared" si="0"/>
        <v>7822.38681</v>
      </c>
      <c r="H190" s="3">
        <f t="shared" si="1"/>
        <v>0.19000000000050932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1734.15</v>
      </c>
      <c r="D193" s="2">
        <f>'PR-RAS'!E197</f>
        <v>1599.99</v>
      </c>
      <c r="E193" s="2">
        <v>0</v>
      </c>
      <c r="F193" s="2">
        <v>0</v>
      </c>
      <c r="G193" s="3">
        <f t="shared" si="0"/>
        <v>947.35296000000005</v>
      </c>
      <c r="H193" s="3">
        <f t="shared" si="1"/>
        <v>0.16000000000008185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78.09</v>
      </c>
      <c r="D194" s="2">
        <f>'PR-RAS'!E198</f>
        <v>95</v>
      </c>
      <c r="E194" s="2">
        <v>0</v>
      </c>
      <c r="F194" s="2">
        <v>0</v>
      </c>
      <c r="G194" s="3">
        <f t="shared" si="0"/>
        <v>51.741370000000011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12507.73</v>
      </c>
      <c r="D197" s="2">
        <f>'PR-RAS'!E201</f>
        <v>11839.17</v>
      </c>
      <c r="E197" s="2">
        <v>0</v>
      </c>
      <c r="F197" s="2">
        <v>0</v>
      </c>
      <c r="G197" s="3">
        <f t="shared" si="0"/>
        <v>7092.4697200000001</v>
      </c>
      <c r="H197" s="3">
        <f t="shared" si="1"/>
        <v>0.44000000000050932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35000.379999999997</v>
      </c>
      <c r="D258" s="2">
        <f>'PR-RAS'!E262</f>
        <v>43979.040000000001</v>
      </c>
      <c r="E258" s="2">
        <v>0</v>
      </c>
      <c r="F258" s="2">
        <v>0</v>
      </c>
      <c r="G258" s="3">
        <f t="shared" si="0"/>
        <v>31600.324219999999</v>
      </c>
      <c r="H258" s="3">
        <f t="shared" si="1"/>
        <v>0.41999999999825377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35000.379999999997</v>
      </c>
      <c r="D265" s="2">
        <f>'PR-RAS'!E269</f>
        <v>43979.040000000001</v>
      </c>
      <c r="E265" s="2">
        <v>0</v>
      </c>
      <c r="F265" s="2">
        <v>0</v>
      </c>
      <c r="G265" s="3">
        <f t="shared" si="0"/>
        <v>32461.033439999999</v>
      </c>
      <c r="H265" s="3">
        <f t="shared" si="1"/>
        <v>0.41999999999825377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35000.379999999997</v>
      </c>
      <c r="D267" s="2">
        <f>'PR-RAS'!E271</f>
        <v>43979.040000000001</v>
      </c>
      <c r="E267" s="2">
        <v>0</v>
      </c>
      <c r="F267" s="2">
        <v>0</v>
      </c>
      <c r="G267" s="3">
        <f t="shared" si="0"/>
        <v>32706.950359999999</v>
      </c>
      <c r="H267" s="3">
        <f t="shared" si="1"/>
        <v>0.41999999999825377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653.72</v>
      </c>
      <c r="D269" s="2">
        <f>'PR-RAS'!E273</f>
        <v>593.70000000000005</v>
      </c>
      <c r="E269" s="2">
        <v>0</v>
      </c>
      <c r="F269" s="2">
        <v>0</v>
      </c>
      <c r="G269" s="3">
        <f t="shared" si="0"/>
        <v>493.42016000000007</v>
      </c>
      <c r="H269" s="3">
        <f t="shared" si="1"/>
        <v>0.57999999999992724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653.72</v>
      </c>
      <c r="D270" s="2">
        <f>'PR-RAS'!E274</f>
        <v>593.70000000000005</v>
      </c>
      <c r="E270" s="2">
        <v>0</v>
      </c>
      <c r="F270" s="2">
        <v>0</v>
      </c>
      <c r="G270" s="3">
        <f t="shared" si="0"/>
        <v>495.26128000000006</v>
      </c>
      <c r="H270" s="3">
        <f t="shared" si="1"/>
        <v>0.57999999999992724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653.72</v>
      </c>
      <c r="D272" s="2">
        <f>'PR-RAS'!E276</f>
        <v>593.70000000000005</v>
      </c>
      <c r="E272" s="2">
        <v>0</v>
      </c>
      <c r="F272" s="2">
        <v>0</v>
      </c>
      <c r="G272" s="3">
        <f t="shared" si="0"/>
        <v>498.94352000000009</v>
      </c>
      <c r="H272" s="3">
        <f t="shared" si="1"/>
        <v>0.57999999999992724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1516003.3199999998</v>
      </c>
      <c r="D295" s="2">
        <f>'PR-RAS'!E299</f>
        <v>1729986.63</v>
      </c>
      <c r="E295" s="2">
        <v>0</v>
      </c>
      <c r="F295" s="2">
        <v>0</v>
      </c>
      <c r="G295" s="3">
        <f t="shared" si="12"/>
        <v>1462937.1145199998</v>
      </c>
      <c r="H295" s="3">
        <f t="shared" si="13"/>
        <v>0.68999999994412065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7369.8500000005588</v>
      </c>
      <c r="D296" s="2">
        <f>'PR-RAS'!E300</f>
        <v>0</v>
      </c>
      <c r="E296" s="2">
        <v>0</v>
      </c>
      <c r="F296" s="2">
        <v>0</v>
      </c>
      <c r="G296" s="3">
        <f t="shared" si="12"/>
        <v>2174.1057500001648</v>
      </c>
      <c r="H296" s="3">
        <f t="shared" si="13"/>
        <v>0.14999999944120646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4998.6899999997113</v>
      </c>
      <c r="E297" s="2">
        <v>0</v>
      </c>
      <c r="F297" s="2">
        <v>0</v>
      </c>
      <c r="G297" s="3">
        <f t="shared" si="12"/>
        <v>2959.2244799998289</v>
      </c>
      <c r="H297" s="3">
        <f t="shared" si="13"/>
        <v>0.31000000028871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7227.85</v>
      </c>
      <c r="D298" s="2">
        <f>'PR-RAS'!E302</f>
        <v>0</v>
      </c>
      <c r="E298" s="2">
        <v>0</v>
      </c>
      <c r="F298" s="2">
        <v>0</v>
      </c>
      <c r="G298" s="3">
        <f t="shared" si="12"/>
        <v>2146.6714499999998</v>
      </c>
      <c r="H298" s="3">
        <f t="shared" si="13"/>
        <v>0.1499999999996362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9471.3799999999992</v>
      </c>
      <c r="E299" s="2">
        <v>0</v>
      </c>
      <c r="F299" s="2">
        <v>0</v>
      </c>
      <c r="G299" s="3">
        <f t="shared" si="12"/>
        <v>5644.9424799999997</v>
      </c>
      <c r="H299" s="3">
        <f t="shared" si="13"/>
        <v>0.37999999999919964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7926.09</v>
      </c>
      <c r="D300" s="2">
        <f>'PR-RAS'!E304</f>
        <v>124714.39</v>
      </c>
      <c r="E300" s="2">
        <v>0</v>
      </c>
      <c r="F300" s="2">
        <v>0</v>
      </c>
      <c r="G300" s="3">
        <f t="shared" si="12"/>
        <v>76949.10613</v>
      </c>
      <c r="H300" s="3">
        <f t="shared" si="13"/>
        <v>0.47999999999956344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6646.89</v>
      </c>
      <c r="D301" s="2">
        <f>'PR-RAS'!E305</f>
        <v>6667.97</v>
      </c>
      <c r="E301" s="2">
        <v>0</v>
      </c>
      <c r="F301" s="2">
        <v>0</v>
      </c>
      <c r="G301" s="3">
        <f t="shared" si="12"/>
        <v>5994.8490000000002</v>
      </c>
      <c r="H301" s="3">
        <f t="shared" si="13"/>
        <v>0.13999999999941792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24069.079999999998</v>
      </c>
      <c r="D355" s="2">
        <f>'PR-RAS'!E360</f>
        <v>100256.67</v>
      </c>
      <c r="E355" s="2">
        <v>0</v>
      </c>
      <c r="F355" s="2">
        <v>0</v>
      </c>
      <c r="G355" s="3">
        <f t="shared" si="12"/>
        <v>79502.17667999999</v>
      </c>
      <c r="H355" s="3">
        <f t="shared" si="13"/>
        <v>0.40999999999985448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293.67</v>
      </c>
      <c r="D356" s="2">
        <f>'PR-RAS'!E361</f>
        <v>0</v>
      </c>
      <c r="E356" s="2">
        <v>0</v>
      </c>
      <c r="F356" s="2">
        <v>0</v>
      </c>
      <c r="G356" s="3">
        <f t="shared" si="12"/>
        <v>104.25285</v>
      </c>
      <c r="H356" s="3">
        <f t="shared" si="13"/>
        <v>0.32999999999998408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293.67</v>
      </c>
      <c r="D361" s="2">
        <f>'PR-RAS'!E366</f>
        <v>0</v>
      </c>
      <c r="E361" s="2">
        <v>0</v>
      </c>
      <c r="F361" s="2">
        <v>0</v>
      </c>
      <c r="G361" s="3">
        <f t="shared" si="12"/>
        <v>105.7212</v>
      </c>
      <c r="H361" s="3">
        <f t="shared" si="13"/>
        <v>0.32999999999998408</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293.67</v>
      </c>
      <c r="D364" s="2">
        <f>'PR-RAS'!E369</f>
        <v>0</v>
      </c>
      <c r="E364" s="2">
        <v>0</v>
      </c>
      <c r="F364" s="2">
        <v>0</v>
      </c>
      <c r="G364" s="3">
        <f t="shared" si="12"/>
        <v>106.60221</v>
      </c>
      <c r="H364" s="3">
        <f t="shared" si="13"/>
        <v>0.32999999999998408</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23775.41</v>
      </c>
      <c r="D368" s="2">
        <f>'PR-RAS'!E373</f>
        <v>100256.67</v>
      </c>
      <c r="E368" s="2">
        <v>0</v>
      </c>
      <c r="F368" s="2">
        <v>0</v>
      </c>
      <c r="G368" s="3">
        <f t="shared" si="12"/>
        <v>82313.971250000002</v>
      </c>
      <c r="H368" s="3">
        <f t="shared" si="13"/>
        <v>0.74000000000160071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12937.5</v>
      </c>
      <c r="D369" s="2">
        <f>'PR-RAS'!E374</f>
        <v>76812.5</v>
      </c>
      <c r="E369" s="2">
        <v>0</v>
      </c>
      <c r="F369" s="2">
        <v>0</v>
      </c>
      <c r="G369" s="3">
        <f t="shared" si="12"/>
        <v>61295</v>
      </c>
      <c r="H369" s="3">
        <f t="shared" si="13"/>
        <v>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12937.5</v>
      </c>
      <c r="D371" s="2">
        <f>'PR-RAS'!E376</f>
        <v>76812.5</v>
      </c>
      <c r="E371" s="2">
        <v>0</v>
      </c>
      <c r="F371" s="2">
        <v>0</v>
      </c>
      <c r="G371" s="3">
        <f t="shared" si="12"/>
        <v>61628.125</v>
      </c>
      <c r="H371" s="3">
        <f t="shared" si="13"/>
        <v>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7064.16</v>
      </c>
      <c r="D374" s="2">
        <f>'PR-RAS'!E379</f>
        <v>16880.809999999998</v>
      </c>
      <c r="E374" s="2">
        <v>0</v>
      </c>
      <c r="F374" s="2">
        <v>0</v>
      </c>
      <c r="G374" s="3">
        <f t="shared" si="12"/>
        <v>15228.015939999999</v>
      </c>
      <c r="H374" s="3">
        <f t="shared" si="13"/>
        <v>0.35000000000218279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286.66000000000003</v>
      </c>
      <c r="D375" s="2">
        <f>'PR-RAS'!E380</f>
        <v>9409.73</v>
      </c>
      <c r="E375" s="2">
        <v>0</v>
      </c>
      <c r="F375" s="2">
        <v>0</v>
      </c>
      <c r="G375" s="3">
        <f t="shared" si="12"/>
        <v>7145.6888799999997</v>
      </c>
      <c r="H375" s="3">
        <f t="shared" si="13"/>
        <v>0.61000000000041155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6777.5</v>
      </c>
      <c r="D381" s="2">
        <f>'PR-RAS'!E386</f>
        <v>7471.08</v>
      </c>
      <c r="E381" s="2">
        <v>0</v>
      </c>
      <c r="F381" s="2">
        <v>0</v>
      </c>
      <c r="G381" s="3">
        <f t="shared" si="12"/>
        <v>8253.4707999999991</v>
      </c>
      <c r="H381" s="3">
        <f t="shared" si="13"/>
        <v>0.57999999999992724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3773.75</v>
      </c>
      <c r="D388" s="2">
        <f>'PR-RAS'!E393</f>
        <v>6563.36</v>
      </c>
      <c r="E388" s="2">
        <v>0</v>
      </c>
      <c r="F388" s="2">
        <v>0</v>
      </c>
      <c r="G388" s="3">
        <f t="shared" si="12"/>
        <v>6540.4818900000009</v>
      </c>
      <c r="H388" s="3">
        <f t="shared" si="13"/>
        <v>0.60999999999967258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3773.75</v>
      </c>
      <c r="D389" s="2">
        <f>'PR-RAS'!E394</f>
        <v>6563.36</v>
      </c>
      <c r="E389" s="2">
        <v>0</v>
      </c>
      <c r="F389" s="2">
        <v>0</v>
      </c>
      <c r="G389" s="3">
        <f t="shared" si="12"/>
        <v>6557.3823600000005</v>
      </c>
      <c r="H389" s="3">
        <f t="shared" si="13"/>
        <v>0.60999999999967258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24069.079999999998</v>
      </c>
      <c r="D413" s="2">
        <f>'PR-RAS'!E418</f>
        <v>100256.67</v>
      </c>
      <c r="E413" s="2">
        <v>0</v>
      </c>
      <c r="F413" s="2">
        <v>0</v>
      </c>
      <c r="G413" s="3">
        <f t="shared" si="12"/>
        <v>92527.957039999994</v>
      </c>
      <c r="H413" s="3">
        <f t="shared" si="13"/>
        <v>0.40999999999985448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1523373.1700000004</v>
      </c>
      <c r="D417" s="2">
        <f>'PR-RAS'!E422</f>
        <v>1724987.9400000002</v>
      </c>
      <c r="E417" s="2">
        <v>0</v>
      </c>
      <c r="F417" s="2">
        <v>0</v>
      </c>
      <c r="G417" s="3">
        <f t="shared" si="12"/>
        <v>2068913.2048000002</v>
      </c>
      <c r="H417" s="3">
        <f t="shared" si="13"/>
        <v>0.23000000021420419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1540072.4</v>
      </c>
      <c r="D418" s="2">
        <f>'PR-RAS'!E423</f>
        <v>1830243.2999999998</v>
      </c>
      <c r="E418" s="2">
        <v>0</v>
      </c>
      <c r="F418" s="2">
        <v>0</v>
      </c>
      <c r="G418" s="3">
        <f t="shared" si="12"/>
        <v>2168633.1030000001</v>
      </c>
      <c r="H418" s="3">
        <f t="shared" si="13"/>
        <v>0.69999999972060323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16699.229999999516</v>
      </c>
      <c r="D420" s="2">
        <f>'PR-RAS'!E425</f>
        <v>105255.35999999964</v>
      </c>
      <c r="E420" s="2">
        <v>0</v>
      </c>
      <c r="F420" s="2">
        <v>0</v>
      </c>
      <c r="G420" s="3">
        <f t="shared" si="12"/>
        <v>95200.96904999949</v>
      </c>
      <c r="H420" s="3">
        <f t="shared" si="13"/>
        <v>0.58999999915249646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7227.85</v>
      </c>
      <c r="D421" s="2">
        <f>'PR-RAS'!E426</f>
        <v>0</v>
      </c>
      <c r="E421" s="2">
        <v>0</v>
      </c>
      <c r="F421" s="2">
        <v>0</v>
      </c>
      <c r="G421" s="3">
        <f t="shared" si="12"/>
        <v>3035.6970000000001</v>
      </c>
      <c r="H421" s="3">
        <f t="shared" si="13"/>
        <v>0.1499999999996362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9471.3799999999992</v>
      </c>
      <c r="E422" s="2">
        <v>0</v>
      </c>
      <c r="F422" s="2">
        <v>0</v>
      </c>
      <c r="G422" s="3">
        <f t="shared" si="12"/>
        <v>7974.9019599999992</v>
      </c>
      <c r="H422" s="3">
        <f t="shared" si="13"/>
        <v>0.37999999999919964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7926.09</v>
      </c>
      <c r="D423" s="2">
        <f>'PR-RAS'!E428</f>
        <v>124714.39</v>
      </c>
      <c r="E423" s="2">
        <v>0</v>
      </c>
      <c r="F423" s="2">
        <v>0</v>
      </c>
      <c r="G423" s="3">
        <f t="shared" si="12"/>
        <v>108603.75513999999</v>
      </c>
      <c r="H423" s="3">
        <f t="shared" si="13"/>
        <v>0.47999999999956344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1523373.1700000004</v>
      </c>
      <c r="D637" s="2">
        <f>'PR-RAS'!E643</f>
        <v>1724987.9400000002</v>
      </c>
      <c r="E637" s="2">
        <v>0</v>
      </c>
      <c r="F637" s="2">
        <v>0</v>
      </c>
      <c r="G637" s="3">
        <f t="shared" si="14"/>
        <v>3163049.9958000006</v>
      </c>
      <c r="H637" s="3">
        <f t="shared" si="15"/>
        <v>0.23000000021420419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1540072.4</v>
      </c>
      <c r="D638" s="2">
        <f>'PR-RAS'!E644</f>
        <v>1830243.2999999998</v>
      </c>
      <c r="E638" s="2">
        <v>0</v>
      </c>
      <c r="F638" s="2">
        <v>0</v>
      </c>
      <c r="G638" s="3">
        <f t="shared" si="14"/>
        <v>3312756.0830000001</v>
      </c>
      <c r="H638" s="3">
        <f t="shared" si="15"/>
        <v>0.69999999972060323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16699.229999999516</v>
      </c>
      <c r="D640" s="2">
        <f>'PR-RAS'!E646</f>
        <v>105255.35999999964</v>
      </c>
      <c r="E640" s="2">
        <v>0</v>
      </c>
      <c r="F640" s="2">
        <v>0</v>
      </c>
      <c r="G640" s="3">
        <f t="shared" si="14"/>
        <v>145187.15804999924</v>
      </c>
      <c r="H640" s="3">
        <f t="shared" si="15"/>
        <v>0.58999999915249646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7227.85</v>
      </c>
      <c r="D641" s="2">
        <f>'PR-RAS'!E647</f>
        <v>0</v>
      </c>
      <c r="E641" s="2">
        <v>0</v>
      </c>
      <c r="F641" s="2">
        <v>0</v>
      </c>
      <c r="G641" s="3">
        <f t="shared" si="14"/>
        <v>4625.8240000000005</v>
      </c>
      <c r="H641" s="3">
        <f t="shared" si="15"/>
        <v>0.1499999999996362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9471.3799999999992</v>
      </c>
      <c r="E642" s="2">
        <v>0</v>
      </c>
      <c r="F642" s="2">
        <v>0</v>
      </c>
      <c r="G642" s="3">
        <f t="shared" si="14"/>
        <v>12142.309159999999</v>
      </c>
      <c r="H642" s="3">
        <f t="shared" si="15"/>
        <v>0.37999999999919964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9471.3799999995153</v>
      </c>
      <c r="D644" s="2">
        <f>'PR-RAS'!E650</f>
        <v>114726.73999999964</v>
      </c>
      <c r="E644" s="2">
        <v>0</v>
      </c>
      <c r="F644" s="2">
        <v>0</v>
      </c>
      <c r="G644" s="3">
        <f t="shared" si="14"/>
        <v>153628.68497999923</v>
      </c>
      <c r="H644" s="3">
        <f t="shared" si="15"/>
        <v>0.63999999987390765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99325.09</v>
      </c>
      <c r="D645" s="2">
        <f>'PR-RAS'!E651</f>
        <v>0</v>
      </c>
      <c r="E645" s="2">
        <v>0</v>
      </c>
      <c r="F645" s="2">
        <v>0</v>
      </c>
      <c r="G645" s="3">
        <f t="shared" si="14"/>
        <v>63965.357960000001</v>
      </c>
      <c r="H645" s="3">
        <f t="shared" si="15"/>
        <v>8.999999999650754E-2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91949.45</v>
      </c>
      <c r="D647" s="2">
        <f>'PR-RAS'!E654</f>
        <v>0</v>
      </c>
      <c r="E647" s="2">
        <v>0</v>
      </c>
      <c r="F647" s="2">
        <v>0</v>
      </c>
      <c r="G647" s="3">
        <f t="shared" si="14"/>
        <v>59399.344700000001</v>
      </c>
      <c r="H647" s="3">
        <f t="shared" si="15"/>
        <v>0.44999999999708962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91949.45</v>
      </c>
      <c r="D648" s="2">
        <f>'PR-RAS'!E655</f>
        <v>0</v>
      </c>
      <c r="E648" s="2">
        <v>0</v>
      </c>
      <c r="F648" s="2">
        <v>0</v>
      </c>
      <c r="G648" s="3">
        <f t="shared" si="14"/>
        <v>59491.294150000002</v>
      </c>
      <c r="H648" s="3">
        <f t="shared" si="15"/>
        <v>0.44999999999708962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55</v>
      </c>
      <c r="D651" s="2">
        <f>'PR-RAS'!E658</f>
        <v>55</v>
      </c>
      <c r="E651" s="2">
        <v>0</v>
      </c>
      <c r="F651" s="2">
        <v>0</v>
      </c>
      <c r="G651" s="3">
        <f t="shared" si="14"/>
        <v>107.25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54</v>
      </c>
      <c r="D653" s="2">
        <f>'PR-RAS'!E660</f>
        <v>54</v>
      </c>
      <c r="E653" s="2">
        <v>0</v>
      </c>
      <c r="F653" s="2">
        <v>0</v>
      </c>
      <c r="G653" s="3">
        <f t="shared" si="14"/>
        <v>105.62400000000001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1328021.8</v>
      </c>
      <c r="D676" s="2">
        <f>'PR-RAS'!E683</f>
        <v>1391127.29</v>
      </c>
      <c r="E676" s="2">
        <v>0</v>
      </c>
      <c r="F676" s="2">
        <v>0</v>
      </c>
      <c r="G676" s="3">
        <f t="shared" si="14"/>
        <v>2774436.5564999999</v>
      </c>
      <c r="H676" s="3">
        <f t="shared" si="15"/>
        <v>0.48999999999068677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13768.87</v>
      </c>
      <c r="D678" s="2">
        <f>'PR-RAS'!E685</f>
        <v>103246.13</v>
      </c>
      <c r="E678" s="2">
        <v>0</v>
      </c>
      <c r="F678" s="2">
        <v>0</v>
      </c>
      <c r="G678" s="3">
        <f t="shared" si="14"/>
        <v>149116.78501000002</v>
      </c>
      <c r="H678" s="3">
        <f t="shared" si="15"/>
        <v>0.26000000000385626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12754.8</v>
      </c>
      <c r="D717" s="2">
        <f>'PR-RAS'!E724</f>
        <v>12357.6</v>
      </c>
      <c r="E717" s="2">
        <v>0</v>
      </c>
      <c r="F717" s="2">
        <v>0</v>
      </c>
      <c r="G717" s="3">
        <f t="shared" si="14"/>
        <v>26828.52</v>
      </c>
      <c r="H717" s="3">
        <f t="shared" si="15"/>
        <v>0.6000000000003638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5518</v>
      </c>
      <c r="D726" s="2">
        <f>'PR-RAS'!E733</f>
        <v>2427.92</v>
      </c>
      <c r="E726" s="2">
        <v>0</v>
      </c>
      <c r="F726" s="2">
        <v>0</v>
      </c>
      <c r="G726" s="3">
        <f t="shared" si="14"/>
        <v>7521.0339999999997</v>
      </c>
      <c r="H726" s="3">
        <f t="shared" si="15"/>
        <v>7.999999999992724E-2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3344.67</v>
      </c>
      <c r="D729" s="2">
        <f>'PR-RAS'!E736</f>
        <v>4320</v>
      </c>
      <c r="E729" s="2">
        <v>0</v>
      </c>
      <c r="F729" s="2">
        <v>0</v>
      </c>
      <c r="G729" s="3">
        <f t="shared" si="14"/>
        <v>8724.8397599999989</v>
      </c>
      <c r="H729" s="3">
        <f t="shared" si="15"/>
        <v>0.32999999999992724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35000.379999999997</v>
      </c>
      <c r="D848" s="2">
        <f>'PR-RAS'!E855</f>
        <v>43979.040000000001</v>
      </c>
      <c r="E848" s="2">
        <v>0</v>
      </c>
      <c r="F848" s="2">
        <v>0</v>
      </c>
      <c r="G848" s="3">
        <f t="shared" si="34"/>
        <v>104145.81561999999</v>
      </c>
      <c r="H848" s="3">
        <f t="shared" si="35"/>
        <v>0.41999999999825377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3547919.19</v>
      </c>
      <c r="D1011" s="7">
        <f>BILANCA!E6</f>
        <v>3552014.14</v>
      </c>
      <c r="E1011" s="7">
        <v>0</v>
      </c>
      <c r="F1011" s="7">
        <v>0</v>
      </c>
      <c r="G1011" s="8">
        <f t="shared" ref="G1011:G1306" si="38">B1011/1000*C1011+B1011/500*D1011</f>
        <v>10651.947470000001</v>
      </c>
      <c r="H1011" s="8">
        <f t="shared" si="35"/>
        <v>0.33000000007450581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3424576.6</v>
      </c>
      <c r="D1012" s="2">
        <f>BILANCA!E7</f>
        <v>3415982.94</v>
      </c>
      <c r="E1012" s="2">
        <v>0</v>
      </c>
      <c r="F1012" s="2">
        <v>0</v>
      </c>
      <c r="G1012" s="3">
        <f t="shared" si="38"/>
        <v>20513.08496</v>
      </c>
      <c r="H1012" s="3">
        <f t="shared" si="35"/>
        <v>0.4599999999627471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170342.9</v>
      </c>
      <c r="D1013" s="2">
        <f>BILANCA!E8</f>
        <v>170269.48</v>
      </c>
      <c r="E1013" s="2">
        <v>0</v>
      </c>
      <c r="F1013" s="2">
        <v>0</v>
      </c>
      <c r="G1013" s="3">
        <f t="shared" si="38"/>
        <v>1532.6455800000001</v>
      </c>
      <c r="H1013" s="3">
        <f t="shared" si="35"/>
        <v>0.58000000001629815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170067.58</v>
      </c>
      <c r="D1014" s="2">
        <f>BILANCA!E9</f>
        <v>170067.58</v>
      </c>
      <c r="E1014" s="2">
        <v>0</v>
      </c>
      <c r="F1014" s="2">
        <v>0</v>
      </c>
      <c r="G1014" s="3">
        <f t="shared" si="38"/>
        <v>2040.8109599999998</v>
      </c>
      <c r="H1014" s="3">
        <f t="shared" si="35"/>
        <v>0.84000000002561137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293.67</v>
      </c>
      <c r="D1015" s="2">
        <f>BILANCA!E10</f>
        <v>293.67</v>
      </c>
      <c r="E1015" s="2">
        <v>0</v>
      </c>
      <c r="F1015" s="2">
        <v>0</v>
      </c>
      <c r="G1015" s="3">
        <f t="shared" si="38"/>
        <v>4.4050500000000001</v>
      </c>
      <c r="H1015" s="3">
        <f t="shared" si="35"/>
        <v>0.65999999999996817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18.350000000000001</v>
      </c>
      <c r="D1016" s="2">
        <f>BILANCA!E11</f>
        <v>91.77</v>
      </c>
      <c r="E1016" s="2">
        <v>0</v>
      </c>
      <c r="F1016" s="2">
        <v>0</v>
      </c>
      <c r="G1016" s="3">
        <f t="shared" si="38"/>
        <v>1.2113400000000001</v>
      </c>
      <c r="H1016" s="3">
        <f t="shared" si="35"/>
        <v>0.5800000000000054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3254233.7</v>
      </c>
      <c r="D1017" s="2">
        <f>BILANCA!E12</f>
        <v>3245713.46</v>
      </c>
      <c r="E1017" s="2">
        <v>0</v>
      </c>
      <c r="F1017" s="2">
        <v>0</v>
      </c>
      <c r="G1017" s="3">
        <f t="shared" si="38"/>
        <v>68219.624340000009</v>
      </c>
      <c r="H1017" s="3">
        <f t="shared" si="35"/>
        <v>0.75999999977648258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3143431.6100000003</v>
      </c>
      <c r="D1018" s="2">
        <f>BILANCA!E13</f>
        <v>3146212.5100000002</v>
      </c>
      <c r="E1018" s="2">
        <v>0</v>
      </c>
      <c r="F1018" s="2">
        <v>0</v>
      </c>
      <c r="G1018" s="3">
        <f t="shared" si="38"/>
        <v>75486.853040000016</v>
      </c>
      <c r="H1018" s="3">
        <f t="shared" si="35"/>
        <v>0.87999999942258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98225.83</v>
      </c>
      <c r="D1019" s="2">
        <f>BILANCA!E14</f>
        <v>98225.83</v>
      </c>
      <c r="E1019" s="2">
        <v>0</v>
      </c>
      <c r="F1019" s="2">
        <v>0</v>
      </c>
      <c r="G1019" s="3">
        <f t="shared" si="38"/>
        <v>2652.0974099999999</v>
      </c>
      <c r="H1019" s="3">
        <f t="shared" si="35"/>
        <v>0.33999999999650754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4600069.12</v>
      </c>
      <c r="D1020" s="2">
        <f>BILANCA!E15</f>
        <v>4676881.62</v>
      </c>
      <c r="E1020" s="2">
        <v>0</v>
      </c>
      <c r="F1020" s="2">
        <v>0</v>
      </c>
      <c r="G1020" s="3">
        <f t="shared" si="38"/>
        <v>139538.3236</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1554863.34</v>
      </c>
      <c r="D1023" s="2">
        <f>BILANCA!E18</f>
        <v>1628894.94</v>
      </c>
      <c r="E1023" s="2">
        <v>0</v>
      </c>
      <c r="F1023" s="2">
        <v>0</v>
      </c>
      <c r="G1023" s="3">
        <f t="shared" si="38"/>
        <v>62564.491859999995</v>
      </c>
      <c r="H1023" s="3">
        <f t="shared" si="35"/>
        <v>0.40000000013969839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68472.939999999944</v>
      </c>
      <c r="D1024" s="2">
        <f>BILANCA!E19</f>
        <v>50608.439999999944</v>
      </c>
      <c r="E1024" s="2">
        <v>0</v>
      </c>
      <c r="F1024" s="2">
        <v>0</v>
      </c>
      <c r="G1024" s="3">
        <f t="shared" si="38"/>
        <v>2375.657479999998</v>
      </c>
      <c r="H1024" s="3">
        <f t="shared" si="35"/>
        <v>0.5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271236.76</v>
      </c>
      <c r="D1025" s="2">
        <f>BILANCA!E20</f>
        <v>280646.49</v>
      </c>
      <c r="E1025" s="2">
        <v>0</v>
      </c>
      <c r="F1025" s="2">
        <v>0</v>
      </c>
      <c r="G1025" s="3">
        <f t="shared" si="38"/>
        <v>12487.946099999999</v>
      </c>
      <c r="H1025" s="3">
        <f t="shared" si="35"/>
        <v>0.72999999998137355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8601.19</v>
      </c>
      <c r="D1026" s="2">
        <f>BILANCA!E21</f>
        <v>8601.19</v>
      </c>
      <c r="E1026" s="2">
        <v>0</v>
      </c>
      <c r="F1026" s="2">
        <v>0</v>
      </c>
      <c r="G1026" s="3">
        <f t="shared" si="38"/>
        <v>412.85712000000001</v>
      </c>
      <c r="H1026" s="3">
        <f t="shared" si="35"/>
        <v>0.38000000000101863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101967.42</v>
      </c>
      <c r="D1027" s="2">
        <f>BILANCA!E22</f>
        <v>101967.42</v>
      </c>
      <c r="E1027" s="2">
        <v>0</v>
      </c>
      <c r="F1027" s="2">
        <v>0</v>
      </c>
      <c r="G1027" s="3">
        <f t="shared" si="38"/>
        <v>5200.33842</v>
      </c>
      <c r="H1027" s="3">
        <f t="shared" si="35"/>
        <v>0.83999999999650754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211285.75</v>
      </c>
      <c r="D1030" s="2">
        <f>BILANCA!E25</f>
        <v>211285.75</v>
      </c>
      <c r="E1030" s="2">
        <v>0</v>
      </c>
      <c r="F1030" s="2">
        <v>0</v>
      </c>
      <c r="G1030" s="3">
        <f t="shared" si="38"/>
        <v>12677.145</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104906.13</v>
      </c>
      <c r="D1031" s="2">
        <f>BILANCA!E26</f>
        <v>112377.21</v>
      </c>
      <c r="E1031" s="2">
        <v>0</v>
      </c>
      <c r="F1031" s="2">
        <v>0</v>
      </c>
      <c r="G1031" s="3">
        <f t="shared" si="38"/>
        <v>6922.8715500000017</v>
      </c>
      <c r="H1031" s="3">
        <f t="shared" si="35"/>
        <v>0.34000000001105946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629524.31000000006</v>
      </c>
      <c r="D1033" s="2">
        <f>BILANCA!E28</f>
        <v>664269.62</v>
      </c>
      <c r="E1033" s="2">
        <v>0</v>
      </c>
      <c r="F1033" s="2">
        <v>0</v>
      </c>
      <c r="G1033" s="3">
        <f t="shared" si="38"/>
        <v>45035.461649999997</v>
      </c>
      <c r="H1033" s="3">
        <f t="shared" si="35"/>
        <v>0.69000000006053597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42329.149999999994</v>
      </c>
      <c r="D1040" s="2">
        <f>BILANCA!E35</f>
        <v>48892.509999999995</v>
      </c>
      <c r="E1040" s="2">
        <v>0</v>
      </c>
      <c r="F1040" s="2">
        <v>0</v>
      </c>
      <c r="G1040" s="3">
        <f t="shared" si="38"/>
        <v>4203.4250999999995</v>
      </c>
      <c r="H1040" s="3">
        <f t="shared" si="35"/>
        <v>0.63999999999941792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55431.13</v>
      </c>
      <c r="D1041" s="2">
        <f>BILANCA!E36</f>
        <v>61994.49</v>
      </c>
      <c r="E1041" s="2">
        <v>0</v>
      </c>
      <c r="F1041" s="2">
        <v>0</v>
      </c>
      <c r="G1041" s="3">
        <f t="shared" si="38"/>
        <v>5562.0234099999998</v>
      </c>
      <c r="H1041" s="3">
        <f t="shared" si="35"/>
        <v>0.61999999999534339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13101.98</v>
      </c>
      <c r="D1045" s="2">
        <f>BILANCA!E40</f>
        <v>13101.98</v>
      </c>
      <c r="E1045" s="2">
        <v>0</v>
      </c>
      <c r="F1045" s="2">
        <v>0</v>
      </c>
      <c r="G1045" s="3">
        <f t="shared" si="38"/>
        <v>1375.7079000000001</v>
      </c>
      <c r="H1045" s="3">
        <f t="shared" si="35"/>
        <v>4.0000000000873115E-2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2472.23</v>
      </c>
      <c r="D1052" s="2">
        <f>BILANCA!E47</f>
        <v>2472.23</v>
      </c>
      <c r="E1052" s="2">
        <v>0</v>
      </c>
      <c r="F1052" s="2">
        <v>0</v>
      </c>
      <c r="G1052" s="3">
        <f t="shared" si="38"/>
        <v>311.50098000000003</v>
      </c>
      <c r="H1052" s="3">
        <f t="shared" si="35"/>
        <v>0.46000000000003638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2472.23</v>
      </c>
      <c r="D1055" s="2">
        <f>BILANCA!E50</f>
        <v>2472.23</v>
      </c>
      <c r="E1055" s="2">
        <v>0</v>
      </c>
      <c r="F1055" s="2">
        <v>0</v>
      </c>
      <c r="G1055" s="3">
        <f t="shared" si="38"/>
        <v>333.75104999999996</v>
      </c>
      <c r="H1055" s="3">
        <f t="shared" si="35"/>
        <v>0.46000000000003638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30075.9</v>
      </c>
      <c r="D1059" s="2">
        <f>BILANCA!E54</f>
        <v>31665.89</v>
      </c>
      <c r="E1059" s="2">
        <v>0</v>
      </c>
      <c r="F1059" s="2">
        <v>0</v>
      </c>
      <c r="G1059" s="3">
        <f t="shared" si="38"/>
        <v>4576.9763199999998</v>
      </c>
      <c r="H1059" s="3">
        <f t="shared" si="35"/>
        <v>0.20999999999912689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30075.9</v>
      </c>
      <c r="D1060" s="2">
        <f>BILANCA!E55</f>
        <v>31665.89</v>
      </c>
      <c r="E1060" s="2">
        <v>0</v>
      </c>
      <c r="F1060" s="2">
        <v>0</v>
      </c>
      <c r="G1060" s="3">
        <f t="shared" si="38"/>
        <v>4670.384</v>
      </c>
      <c r="H1060" s="3">
        <f t="shared" si="35"/>
        <v>0.20999999999912689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123342.59</v>
      </c>
      <c r="D1074" s="2">
        <f>BILANCA!E69</f>
        <v>136031.20000000001</v>
      </c>
      <c r="E1074" s="2">
        <v>0</v>
      </c>
      <c r="F1074" s="2">
        <v>0</v>
      </c>
      <c r="G1074" s="3">
        <f t="shared" si="38"/>
        <v>25305.91936</v>
      </c>
      <c r="H1074" s="3">
        <f t="shared" si="35"/>
        <v>0.61000000001513399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915.9</v>
      </c>
      <c r="D1087" s="2">
        <f>BILANCA!E82</f>
        <v>3210.04</v>
      </c>
      <c r="E1087" s="2">
        <v>0</v>
      </c>
      <c r="F1087" s="2">
        <v>0</v>
      </c>
      <c r="G1087" s="3">
        <f t="shared" si="38"/>
        <v>564.87045999999998</v>
      </c>
      <c r="H1087" s="3">
        <f t="shared" si="35"/>
        <v>0.13999999999998636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915.9</v>
      </c>
      <c r="D1092" s="2">
        <f>BILANCA!E87</f>
        <v>3210.04</v>
      </c>
      <c r="E1092" s="2">
        <v>0</v>
      </c>
      <c r="F1092" s="2">
        <v>0</v>
      </c>
      <c r="G1092" s="3">
        <f t="shared" si="38"/>
        <v>601.55035999999996</v>
      </c>
      <c r="H1092" s="3">
        <f t="shared" si="35"/>
        <v>0.13999999999998636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23101.599999999999</v>
      </c>
      <c r="D1152" s="2">
        <f>BILANCA!E147</f>
        <v>132821.16</v>
      </c>
      <c r="E1152" s="2">
        <v>0</v>
      </c>
      <c r="F1152" s="2">
        <v>0</v>
      </c>
      <c r="G1152" s="3">
        <f t="shared" si="38"/>
        <v>41001.636639999997</v>
      </c>
      <c r="H1152" s="3">
        <f t="shared" si="41"/>
        <v>0.56000000000494765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116808.82</v>
      </c>
      <c r="E1155" s="2">
        <v>0</v>
      </c>
      <c r="F1155" s="2">
        <v>0</v>
      </c>
      <c r="G1155" s="3">
        <f t="shared" si="38"/>
        <v>33874.557800000002</v>
      </c>
      <c r="H1155" s="3">
        <f t="shared" si="41"/>
        <v>0.17999999999301508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116808.82</v>
      </c>
      <c r="E1161" s="2">
        <v>0</v>
      </c>
      <c r="F1161" s="2">
        <v>0</v>
      </c>
      <c r="G1161" s="3">
        <f t="shared" si="38"/>
        <v>35276.263639999997</v>
      </c>
      <c r="H1161" s="3">
        <f t="shared" si="41"/>
        <v>0.17999999999301508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1279.2</v>
      </c>
      <c r="D1165" s="2">
        <f>BILANCA!E160</f>
        <v>1237.5999999999999</v>
      </c>
      <c r="E1165" s="2">
        <v>0</v>
      </c>
      <c r="F1165" s="2">
        <v>0</v>
      </c>
      <c r="G1165" s="3">
        <f t="shared" si="38"/>
        <v>581.93200000000002</v>
      </c>
      <c r="H1165" s="3">
        <f t="shared" si="41"/>
        <v>0.60000000000013642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6646.89</v>
      </c>
      <c r="D1166" s="2">
        <f>BILANCA!E161</f>
        <v>6667.97</v>
      </c>
      <c r="E1166" s="2">
        <v>0</v>
      </c>
      <c r="F1166" s="2">
        <v>0</v>
      </c>
      <c r="G1166" s="3">
        <f t="shared" si="38"/>
        <v>3117.3214800000005</v>
      </c>
      <c r="H1166" s="3">
        <f t="shared" si="41"/>
        <v>0.13999999999941792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15175.51</v>
      </c>
      <c r="D1167" s="2">
        <f>BILANCA!E162</f>
        <v>8106.77</v>
      </c>
      <c r="E1167" s="2">
        <v>0</v>
      </c>
      <c r="F1167" s="2">
        <v>0</v>
      </c>
      <c r="G1167" s="3">
        <f t="shared" si="38"/>
        <v>4928.0808500000003</v>
      </c>
      <c r="H1167" s="3">
        <f t="shared" si="41"/>
        <v>0.71999999999934516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99325.09</v>
      </c>
      <c r="D1176" s="2">
        <f>BILANCA!E171</f>
        <v>0</v>
      </c>
      <c r="E1176" s="2">
        <v>0</v>
      </c>
      <c r="F1176" s="2">
        <v>0</v>
      </c>
      <c r="G1176" s="3">
        <f t="shared" si="38"/>
        <v>16487.964940000002</v>
      </c>
      <c r="H1176" s="3">
        <f t="shared" si="41"/>
        <v>8.999999999650754E-2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99325.09</v>
      </c>
      <c r="D1179" s="2">
        <f>BILANCA!E174</f>
        <v>0</v>
      </c>
      <c r="E1179" s="2">
        <v>0</v>
      </c>
      <c r="F1179" s="2">
        <v>0</v>
      </c>
      <c r="G1179" s="3">
        <f t="shared" si="38"/>
        <v>16785.940210000001</v>
      </c>
      <c r="H1179" s="3">
        <f t="shared" si="41"/>
        <v>8.999999999650754E-2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3547919.19</v>
      </c>
      <c r="D1180" s="2">
        <f>BILANCA!E176</f>
        <v>3552014.1399999997</v>
      </c>
      <c r="E1180" s="2">
        <v>0</v>
      </c>
      <c r="F1180" s="2">
        <v>0</v>
      </c>
      <c r="G1180" s="3">
        <f t="shared" si="38"/>
        <v>1810831.0699</v>
      </c>
      <c r="H1180" s="3">
        <f t="shared" si="41"/>
        <v>0.32999999960884452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124887.87999999999</v>
      </c>
      <c r="D1181" s="2">
        <f>BILANCA!E177</f>
        <v>126043.54999999999</v>
      </c>
      <c r="E1181" s="2">
        <v>0</v>
      </c>
      <c r="F1181" s="2">
        <v>0</v>
      </c>
      <c r="G1181" s="3">
        <f t="shared" si="38"/>
        <v>64462.721579999998</v>
      </c>
      <c r="H1181" s="3">
        <f t="shared" si="41"/>
        <v>0.57000000002153683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123208.84</v>
      </c>
      <c r="D1182" s="2">
        <f>BILANCA!E178</f>
        <v>124474.48999999999</v>
      </c>
      <c r="E1182" s="2">
        <v>0</v>
      </c>
      <c r="F1182" s="2">
        <v>0</v>
      </c>
      <c r="G1182" s="3">
        <f t="shared" si="38"/>
        <v>64011.145039999989</v>
      </c>
      <c r="H1182" s="3">
        <f t="shared" si="41"/>
        <v>0.64999999999417923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103200.74</v>
      </c>
      <c r="D1183" s="2">
        <f>BILANCA!E179</f>
        <v>113645.09</v>
      </c>
      <c r="E1183" s="2">
        <v>0</v>
      </c>
      <c r="F1183" s="2">
        <v>0</v>
      </c>
      <c r="G1183" s="3">
        <f t="shared" si="38"/>
        <v>57174.92916</v>
      </c>
      <c r="H1183" s="3">
        <f t="shared" si="41"/>
        <v>0.34999999999126885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10332.870000000001</v>
      </c>
      <c r="D1184" s="2">
        <f>BILANCA!E180</f>
        <v>10829.4</v>
      </c>
      <c r="E1184" s="2">
        <v>0</v>
      </c>
      <c r="F1184" s="2">
        <v>0</v>
      </c>
      <c r="G1184" s="3">
        <f t="shared" si="38"/>
        <v>5566.5505800000001</v>
      </c>
      <c r="H1184" s="3">
        <f t="shared" si="41"/>
        <v>0.52999999999883585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9369.31</v>
      </c>
      <c r="D1198" s="2">
        <f>BILANCA!E194</f>
        <v>0</v>
      </c>
      <c r="E1198" s="2">
        <v>0</v>
      </c>
      <c r="F1198" s="2">
        <v>0</v>
      </c>
      <c r="G1198" s="3">
        <f t="shared" si="38"/>
        <v>1761.4302799999998</v>
      </c>
      <c r="H1198" s="3">
        <f t="shared" si="41"/>
        <v>0.30999999999949068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305.92</v>
      </c>
      <c r="D1200" s="2">
        <f>BILANCA!E196</f>
        <v>0</v>
      </c>
      <c r="E1200" s="2">
        <v>0</v>
      </c>
      <c r="F1200" s="2">
        <v>0</v>
      </c>
      <c r="G1200" s="3">
        <f t="shared" si="38"/>
        <v>58.1248</v>
      </c>
      <c r="H1200" s="3">
        <f t="shared" si="41"/>
        <v>7.9999999999984084E-2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1679.04</v>
      </c>
      <c r="D1201" s="2">
        <f>BILANCA!E197</f>
        <v>0</v>
      </c>
      <c r="E1201" s="2">
        <v>0</v>
      </c>
      <c r="F1201" s="2">
        <v>0</v>
      </c>
      <c r="G1201" s="3">
        <f t="shared" si="38"/>
        <v>320.69664</v>
      </c>
      <c r="H1201" s="3">
        <f t="shared" si="41"/>
        <v>3.999999999996362E-2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1679.04</v>
      </c>
      <c r="D1203" s="2">
        <f>BILANCA!E199</f>
        <v>0</v>
      </c>
      <c r="E1203" s="2">
        <v>0</v>
      </c>
      <c r="F1203" s="2">
        <v>0</v>
      </c>
      <c r="G1203" s="3">
        <f t="shared" si="44"/>
        <v>324.05471999999997</v>
      </c>
      <c r="H1203" s="3">
        <f t="shared" si="45"/>
        <v>3.999999999996362E-2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1569.06</v>
      </c>
      <c r="E1251" s="2">
        <v>0</v>
      </c>
      <c r="F1251" s="2">
        <v>0</v>
      </c>
      <c r="G1251" s="3">
        <f>B1251/1000*C1251+B1251/500*D1251</f>
        <v>756.2869199999999</v>
      </c>
      <c r="H1251" s="3">
        <f>ABS(C1251-ROUND(C1251,0))+ABS(D1251-ROUND(D1251,0))</f>
        <v>5.999999999994543E-2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3423031.31</v>
      </c>
      <c r="D1255" s="2">
        <f>BILANCA!E251</f>
        <v>3425970.59</v>
      </c>
      <c r="E1255" s="2">
        <v>0</v>
      </c>
      <c r="F1255" s="2">
        <v>0</v>
      </c>
      <c r="G1255" s="3">
        <f t="shared" si="38"/>
        <v>2517368.2600499997</v>
      </c>
      <c r="H1255" s="3">
        <f t="shared" si="41"/>
        <v>0.72000000020489097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3424576.6</v>
      </c>
      <c r="D1256" s="2">
        <f>BILANCA!E252</f>
        <v>3415982.94</v>
      </c>
      <c r="E1256" s="2">
        <v>0</v>
      </c>
      <c r="F1256" s="2">
        <v>0</v>
      </c>
      <c r="G1256" s="3">
        <f t="shared" si="38"/>
        <v>2523109.4500799999</v>
      </c>
      <c r="H1256" s="3">
        <f t="shared" si="41"/>
        <v>0.4599999999627471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3424576.6</v>
      </c>
      <c r="D1257" s="2">
        <f>BILANCA!E253</f>
        <v>3415982.94</v>
      </c>
      <c r="E1257" s="2">
        <v>0</v>
      </c>
      <c r="F1257" s="2">
        <v>0</v>
      </c>
      <c r="G1257" s="3">
        <f t="shared" si="38"/>
        <v>2533365.9925600002</v>
      </c>
      <c r="H1257" s="3">
        <f t="shared" si="41"/>
        <v>0.4599999999627471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-9471.3799999999974</v>
      </c>
      <c r="D1259" s="2">
        <f>BILANCA!E255</f>
        <v>-114726.74000000002</v>
      </c>
      <c r="E1259" s="2">
        <v>0</v>
      </c>
      <c r="F1259" s="2">
        <v>0</v>
      </c>
      <c r="G1259" s="3">
        <f t="shared" si="38"/>
        <v>-59492.290140000005</v>
      </c>
      <c r="H1259" s="3">
        <f t="shared" si="41"/>
        <v>0.63999999997759005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26420.15</v>
      </c>
      <c r="D1260" s="2">
        <f>BILANCA!E256</f>
        <v>26420.15</v>
      </c>
      <c r="E1260" s="2">
        <v>0</v>
      </c>
      <c r="F1260" s="2">
        <v>0</v>
      </c>
      <c r="G1260" s="3">
        <f t="shared" si="38"/>
        <v>19815.112500000003</v>
      </c>
      <c r="H1260" s="3">
        <f t="shared" si="41"/>
        <v>0.30000000000291038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26420.15</v>
      </c>
      <c r="D1261" s="2">
        <f>BILANCA!E257</f>
        <v>26420.15</v>
      </c>
      <c r="E1261" s="2">
        <v>0</v>
      </c>
      <c r="F1261" s="2">
        <v>0</v>
      </c>
      <c r="G1261" s="3">
        <f t="shared" si="38"/>
        <v>19894.372950000001</v>
      </c>
      <c r="H1261" s="3">
        <f t="shared" si="41"/>
        <v>0.30000000000291038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35891.53</v>
      </c>
      <c r="D1264" s="2">
        <f>BILANCA!E260</f>
        <v>141146.89000000001</v>
      </c>
      <c r="E1264" s="2">
        <v>0</v>
      </c>
      <c r="F1264" s="2">
        <v>0</v>
      </c>
      <c r="G1264" s="3">
        <f t="shared" si="38"/>
        <v>80819.068740000002</v>
      </c>
      <c r="H1264" s="3">
        <f t="shared" si="41"/>
        <v>0.57999999998719431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35891.53</v>
      </c>
      <c r="D1266" s="2">
        <f>BILANCA!E262</f>
        <v>141146.89000000001</v>
      </c>
      <c r="E1266" s="2">
        <v>0</v>
      </c>
      <c r="F1266" s="2">
        <v>0</v>
      </c>
      <c r="G1266" s="3">
        <f t="shared" si="38"/>
        <v>81455.439360000004</v>
      </c>
      <c r="H1266" s="3">
        <f t="shared" si="41"/>
        <v>0.57999999998719431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7926.09</v>
      </c>
      <c r="D1278" s="2">
        <f>BILANCA!E274</f>
        <v>124714.39000000001</v>
      </c>
      <c r="E1278" s="2">
        <v>0</v>
      </c>
      <c r="F1278" s="2">
        <v>0</v>
      </c>
      <c r="G1278" s="3">
        <f t="shared" si="38"/>
        <v>68971.105160000021</v>
      </c>
      <c r="H1278" s="3">
        <f t="shared" si="41"/>
        <v>0.48000000001411536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116808.82</v>
      </c>
      <c r="E1281" s="2">
        <v>0</v>
      </c>
      <c r="F1281" s="2">
        <v>0</v>
      </c>
      <c r="G1281" s="3">
        <f t="shared" si="48"/>
        <v>63310.380440000008</v>
      </c>
      <c r="H1281" s="3">
        <f t="shared" si="49"/>
        <v>0.17999999999301508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116808.82</v>
      </c>
      <c r="E1287" s="2">
        <v>0</v>
      </c>
      <c r="F1287" s="2">
        <v>0</v>
      </c>
      <c r="G1287" s="3">
        <f t="shared" si="48"/>
        <v>64712.08628000001</v>
      </c>
      <c r="H1287" s="3">
        <f t="shared" si="49"/>
        <v>0.17999999999301508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1279.2</v>
      </c>
      <c r="D1291" s="2">
        <f>BILANCA!E287</f>
        <v>1237.5999999999999</v>
      </c>
      <c r="E1291" s="2">
        <v>0</v>
      </c>
      <c r="F1291" s="2">
        <v>0</v>
      </c>
      <c r="G1291" s="3">
        <f t="shared" si="48"/>
        <v>1054.9864</v>
      </c>
      <c r="H1291" s="3">
        <f t="shared" si="49"/>
        <v>0.60000000000013642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6646.89</v>
      </c>
      <c r="D1292" s="2">
        <f>BILANCA!E288</f>
        <v>6667.97</v>
      </c>
      <c r="E1292" s="2">
        <v>0</v>
      </c>
      <c r="F1292" s="2">
        <v>0</v>
      </c>
      <c r="G1292" s="3">
        <f t="shared" si="48"/>
        <v>5635.1580599999998</v>
      </c>
      <c r="H1292" s="3">
        <f t="shared" si="49"/>
        <v>0.13999999999941792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23101.599999999999</v>
      </c>
      <c r="D1306" s="2">
        <f>BILANCA!E303</f>
        <v>132821.16</v>
      </c>
      <c r="E1306" s="2">
        <v>0</v>
      </c>
      <c r="F1306" s="2">
        <v>0</v>
      </c>
      <c r="G1306" s="3">
        <f t="shared" si="38"/>
        <v>85468.200320000004</v>
      </c>
      <c r="H1306" s="3">
        <f t="shared" si="41"/>
        <v>0.56000000000494765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915.9</v>
      </c>
      <c r="D1311" s="2">
        <f>BILANCA!E308</f>
        <v>3210.04</v>
      </c>
      <c r="E1311" s="2">
        <v>0</v>
      </c>
      <c r="F1311" s="2">
        <v>0</v>
      </c>
      <c r="G1311" s="3">
        <f t="shared" si="52"/>
        <v>2208.1299800000002</v>
      </c>
      <c r="H1311" s="3">
        <f t="shared" si="41"/>
        <v>0.13999999999998636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15175.51</v>
      </c>
      <c r="D1338" s="2">
        <f>BILANCA!E335</f>
        <v>8106.77</v>
      </c>
      <c r="E1338" s="2">
        <v>0</v>
      </c>
      <c r="F1338" s="2">
        <v>0</v>
      </c>
      <c r="G1338" s="3">
        <f t="shared" si="52"/>
        <v>10295.608400000001</v>
      </c>
      <c r="H1338" s="3">
        <f t="shared" si="41"/>
        <v>0.71999999999934516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123208.84</v>
      </c>
      <c r="D1340" s="2">
        <f>BILANCA!E337</f>
        <v>124474.49</v>
      </c>
      <c r="E1340" s="2">
        <v>0</v>
      </c>
      <c r="F1340" s="2">
        <v>0</v>
      </c>
      <c r="G1340" s="3">
        <f t="shared" si="52"/>
        <v>122812.08060000002</v>
      </c>
      <c r="H1340" s="3">
        <f t="shared" si="41"/>
        <v>0.65000000000873115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1679.04</v>
      </c>
      <c r="D1342" s="2">
        <f>BILANCA!E339</f>
        <v>0</v>
      </c>
      <c r="E1342" s="2">
        <v>0</v>
      </c>
      <c r="F1342" s="2">
        <v>0</v>
      </c>
      <c r="G1342" s="3">
        <f t="shared" si="52"/>
        <v>557.44128000000001</v>
      </c>
      <c r="H1342" s="3">
        <f t="shared" si="41"/>
        <v>3.999999999996362E-2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1569.06</v>
      </c>
      <c r="E1383" s="2">
        <v>0</v>
      </c>
      <c r="F1383" s="2">
        <v>0</v>
      </c>
      <c r="G1383" s="3">
        <f t="shared" si="59"/>
        <v>1170.5187599999999</v>
      </c>
      <c r="H1383" s="3">
        <f t="shared" si="60"/>
        <v>5.999999999994543E-2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1540072.4</v>
      </c>
      <c r="D1510" s="2">
        <f>'RAS-funkcijski'!E114</f>
        <v>1830243.3</v>
      </c>
      <c r="E1510" s="2">
        <v>0</v>
      </c>
      <c r="F1510" s="2">
        <v>0</v>
      </c>
      <c r="G1510" s="3">
        <f t="shared" si="52"/>
        <v>572061.49</v>
      </c>
      <c r="H1510" s="3">
        <f t="shared" si="63"/>
        <v>0.69999999995343387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1470738.76</v>
      </c>
      <c r="D1511" s="2">
        <f>'RAS-funkcijski'!E115</f>
        <v>1755496.49</v>
      </c>
      <c r="E1511" s="2">
        <v>0</v>
      </c>
      <c r="F1511" s="2">
        <v>0</v>
      </c>
      <c r="G1511" s="3">
        <f t="shared" si="52"/>
        <v>552972.22314000002</v>
      </c>
      <c r="H1511" s="3">
        <f t="shared" si="63"/>
        <v>0.72999999998137355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1470738.76</v>
      </c>
      <c r="D1513" s="2">
        <f>'RAS-funkcijski'!E117</f>
        <v>1755496.49</v>
      </c>
      <c r="E1513" s="2">
        <v>0</v>
      </c>
      <c r="F1513" s="2">
        <v>0</v>
      </c>
      <c r="G1513" s="3">
        <f t="shared" si="52"/>
        <v>562935.68662000005</v>
      </c>
      <c r="H1513" s="3">
        <f t="shared" si="63"/>
        <v>0.72999999998137355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69333.64</v>
      </c>
      <c r="D1522" s="2">
        <f>'RAS-funkcijski'!E126</f>
        <v>74746.81</v>
      </c>
      <c r="E1522" s="2">
        <v>0</v>
      </c>
      <c r="F1522" s="2">
        <v>0</v>
      </c>
      <c r="G1522" s="3">
        <f t="shared" si="52"/>
        <v>26696.925719999999</v>
      </c>
      <c r="H1522" s="3">
        <f t="shared" si="63"/>
        <v>0.55000000000291038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1540072.4</v>
      </c>
      <c r="D1537" s="14">
        <f>'RAS-funkcijski'!E141</f>
        <v>1830243.3</v>
      </c>
      <c r="E1537" s="14">
        <v>0</v>
      </c>
      <c r="F1537" s="14">
        <v>0</v>
      </c>
      <c r="G1537" s="15">
        <f t="shared" si="52"/>
        <v>712476.5830000001</v>
      </c>
      <c r="H1537" s="15">
        <f t="shared" si="63"/>
        <v>0.69999999995343387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108850.33</v>
      </c>
      <c r="E1538" s="7">
        <v>0</v>
      </c>
      <c r="F1538" s="7">
        <v>0</v>
      </c>
      <c r="G1538" s="8">
        <f t="shared" si="52"/>
        <v>217.70066</v>
      </c>
      <c r="H1538" s="8">
        <f t="shared" si="63"/>
        <v>0.33000000000174623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108850.33</v>
      </c>
      <c r="E1539" s="2">
        <v>0</v>
      </c>
      <c r="F1539" s="2">
        <v>0</v>
      </c>
      <c r="G1539" s="3">
        <f t="shared" si="52"/>
        <v>435.40132</v>
      </c>
      <c r="H1539" s="3">
        <f t="shared" si="63"/>
        <v>0.33000000000174623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108850.33</v>
      </c>
      <c r="E1540" s="2">
        <v>0</v>
      </c>
      <c r="F1540" s="2">
        <v>0</v>
      </c>
      <c r="G1540" s="3">
        <f t="shared" si="52"/>
        <v>653.10198000000003</v>
      </c>
      <c r="H1540" s="3">
        <f t="shared" si="63"/>
        <v>0.33000000000174623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108850.33</v>
      </c>
      <c r="E1542" s="2">
        <v>0</v>
      </c>
      <c r="F1542" s="2">
        <v>0</v>
      </c>
      <c r="G1542" s="3">
        <f t="shared" si="52"/>
        <v>1088.5033000000001</v>
      </c>
      <c r="H1542" s="3">
        <f t="shared" si="63"/>
        <v>0.33000000000174623</v>
      </c>
      <c r="I1542" s="11">
        <f t="shared" si="64"/>
        <v>359.20608900190081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124887.88</v>
      </c>
      <c r="D1582" s="7"/>
      <c r="E1582" s="7">
        <v>0</v>
      </c>
      <c r="F1582" s="7">
        <v>0</v>
      </c>
      <c r="G1582" s="8">
        <f t="shared" ref="G1582:G1686" si="70">B1582/1000*C1582</f>
        <v>124.88788000000001</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1778548.88</v>
      </c>
      <c r="D1583" s="2">
        <v>0</v>
      </c>
      <c r="E1583" s="2">
        <v>0</v>
      </c>
      <c r="F1583" s="2">
        <v>0</v>
      </c>
      <c r="G1583" s="3">
        <f t="shared" si="70"/>
        <v>3557.0977599999997</v>
      </c>
      <c r="H1583" s="3">
        <f t="shared" si="71"/>
        <v>0.12000000011175871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1643415.94</v>
      </c>
      <c r="D1585" s="2">
        <v>0</v>
      </c>
      <c r="E1585" s="2">
        <v>0</v>
      </c>
      <c r="F1585" s="2">
        <v>0</v>
      </c>
      <c r="G1585" s="3">
        <f t="shared" si="70"/>
        <v>6573.6637600000004</v>
      </c>
      <c r="H1585" s="3">
        <f t="shared" si="71"/>
        <v>6.0000000055879354E-2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1352069.23</v>
      </c>
      <c r="D1586" s="2">
        <v>0</v>
      </c>
      <c r="E1586" s="2">
        <v>0</v>
      </c>
      <c r="F1586" s="2">
        <v>0</v>
      </c>
      <c r="G1586" s="3">
        <f t="shared" si="70"/>
        <v>6760.3461500000003</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246773.97</v>
      </c>
      <c r="D1587" s="2">
        <v>0</v>
      </c>
      <c r="E1587" s="2">
        <v>0</v>
      </c>
      <c r="F1587" s="2">
        <v>0</v>
      </c>
      <c r="G1587" s="3">
        <f t="shared" si="70"/>
        <v>1480.64382</v>
      </c>
      <c r="H1587" s="3">
        <f t="shared" si="71"/>
        <v>2.9999999998835847E-2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43979.040000000001</v>
      </c>
      <c r="D1591" s="2">
        <v>0</v>
      </c>
      <c r="E1591" s="2">
        <v>0</v>
      </c>
      <c r="F1591" s="2">
        <v>0</v>
      </c>
      <c r="G1591" s="3">
        <f t="shared" si="70"/>
        <v>439.79040000000003</v>
      </c>
      <c r="H1591" s="3">
        <f t="shared" si="71"/>
        <v>4.0000000000873115E-2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593.70000000000005</v>
      </c>
      <c r="D1592" s="2">
        <v>0</v>
      </c>
      <c r="E1592" s="2">
        <v>0</v>
      </c>
      <c r="F1592" s="2">
        <v>0</v>
      </c>
      <c r="G1592" s="3">
        <f t="shared" si="70"/>
        <v>6.5307000000000004</v>
      </c>
      <c r="H1592" s="3">
        <f t="shared" si="71"/>
        <v>0.29999999999995453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100256.67</v>
      </c>
      <c r="D1594" s="2">
        <v>0</v>
      </c>
      <c r="E1594" s="2">
        <v>0</v>
      </c>
      <c r="F1594" s="2">
        <v>0</v>
      </c>
      <c r="G1594" s="3">
        <f t="shared" si="70"/>
        <v>1303.3367099999998</v>
      </c>
      <c r="H1594" s="3">
        <f t="shared" si="71"/>
        <v>0.33000000000174623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34876.269999999997</v>
      </c>
      <c r="D1601" s="2">
        <v>0</v>
      </c>
      <c r="E1601" s="2">
        <v>0</v>
      </c>
      <c r="F1601" s="2">
        <v>0</v>
      </c>
      <c r="G1601" s="3">
        <f>B1601/1000*C1601</f>
        <v>697.52539999999999</v>
      </c>
      <c r="H1601" s="3">
        <f>ABS(C1601-ROUND(C1601,0))</f>
        <v>0.26999999999679858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1777393.2099999997</v>
      </c>
      <c r="D1602" s="2">
        <v>0</v>
      </c>
      <c r="E1602" s="2">
        <v>0</v>
      </c>
      <c r="F1602" s="2">
        <v>0</v>
      </c>
      <c r="G1602" s="3">
        <f t="shared" si="70"/>
        <v>37325.257409999998</v>
      </c>
      <c r="H1602" s="3">
        <f t="shared" si="71"/>
        <v>0.20999999972991645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1641844.3699999999</v>
      </c>
      <c r="D1604" s="2">
        <v>0</v>
      </c>
      <c r="E1604" s="2">
        <v>0</v>
      </c>
      <c r="F1604" s="2">
        <v>0</v>
      </c>
      <c r="G1604" s="3">
        <f t="shared" si="70"/>
        <v>37762.420509999996</v>
      </c>
      <c r="H1604" s="3">
        <f t="shared" si="71"/>
        <v>0.36999999987892807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1341624.8799999999</v>
      </c>
      <c r="D1605" s="2">
        <v>0</v>
      </c>
      <c r="E1605" s="2">
        <v>0</v>
      </c>
      <c r="F1605" s="2">
        <v>0</v>
      </c>
      <c r="G1605" s="3">
        <f t="shared" si="70"/>
        <v>32198.997119999996</v>
      </c>
      <c r="H1605" s="3">
        <f t="shared" si="71"/>
        <v>0.12000000011175871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246277.44</v>
      </c>
      <c r="D1606" s="2">
        <v>0</v>
      </c>
      <c r="E1606" s="2">
        <v>0</v>
      </c>
      <c r="F1606" s="2">
        <v>0</v>
      </c>
      <c r="G1606" s="3">
        <f t="shared" si="70"/>
        <v>6156.9360000000006</v>
      </c>
      <c r="H1606" s="3">
        <f t="shared" si="71"/>
        <v>0.44000000000232831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53348.35</v>
      </c>
      <c r="D1610" s="2">
        <v>0</v>
      </c>
      <c r="E1610" s="2">
        <v>0</v>
      </c>
      <c r="F1610" s="2">
        <v>0</v>
      </c>
      <c r="G1610" s="3">
        <f t="shared" si="70"/>
        <v>1547.1021499999999</v>
      </c>
      <c r="H1610" s="3">
        <f t="shared" si="71"/>
        <v>0.34999999999854481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593.70000000000005</v>
      </c>
      <c r="D1611" s="2">
        <v>0</v>
      </c>
      <c r="E1611" s="2">
        <v>0</v>
      </c>
      <c r="F1611" s="2">
        <v>0</v>
      </c>
      <c r="G1611" s="3">
        <f t="shared" si="70"/>
        <v>17.811</v>
      </c>
      <c r="H1611" s="3">
        <f t="shared" si="71"/>
        <v>0.29999999999995453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101935.71</v>
      </c>
      <c r="D1613" s="2">
        <v>0</v>
      </c>
      <c r="E1613" s="2">
        <v>0</v>
      </c>
      <c r="F1613" s="2">
        <v>0</v>
      </c>
      <c r="G1613" s="3">
        <f t="shared" si="70"/>
        <v>3261.9427200000005</v>
      </c>
      <c r="H1613" s="3">
        <f t="shared" si="71"/>
        <v>0.28999999999359716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33613.129999999997</v>
      </c>
      <c r="D1620" s="2">
        <v>0</v>
      </c>
      <c r="E1620" s="2">
        <v>0</v>
      </c>
      <c r="F1620" s="2">
        <v>0</v>
      </c>
      <c r="G1620" s="3">
        <f>B1620/1000*C1620</f>
        <v>1310.9120699999999</v>
      </c>
      <c r="H1620" s="3">
        <f>ABS(C1620-ROUND(C1620,0))</f>
        <v>0.12999999999738066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126043.55000000005</v>
      </c>
      <c r="D1621" s="2">
        <v>0</v>
      </c>
      <c r="E1621" s="2">
        <v>0</v>
      </c>
      <c r="F1621" s="2">
        <v>0</v>
      </c>
      <c r="G1621" s="3">
        <f t="shared" si="70"/>
        <v>5041.742000000002</v>
      </c>
      <c r="H1621" s="3">
        <f t="shared" si="71"/>
        <v>0.44999999995343387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126043.55</v>
      </c>
      <c r="D1681" s="2">
        <v>0</v>
      </c>
      <c r="E1681" s="2">
        <v>0</v>
      </c>
      <c r="F1681" s="2">
        <v>0</v>
      </c>
      <c r="G1681" s="3">
        <f t="shared" si="70"/>
        <v>12604.355000000001</v>
      </c>
      <c r="H1681" s="3">
        <f t="shared" si="71"/>
        <v>0.44999999999708962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124474.49</v>
      </c>
      <c r="D1683" s="2">
        <v>0</v>
      </c>
      <c r="E1683" s="2">
        <v>0</v>
      </c>
      <c r="F1683" s="2">
        <v>0</v>
      </c>
      <c r="G1683" s="3">
        <f t="shared" si="70"/>
        <v>12696.39798</v>
      </c>
      <c r="H1683" s="3">
        <f t="shared" si="71"/>
        <v>0.49000000000523869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1569.06</v>
      </c>
      <c r="D1686" s="14">
        <v>0</v>
      </c>
      <c r="E1686" s="14">
        <v>0</v>
      </c>
      <c r="F1686" s="14">
        <v>0</v>
      </c>
      <c r="G1686" s="15">
        <f t="shared" si="70"/>
        <v>164.75129999999999</v>
      </c>
      <c r="H1686" s="15">
        <f t="shared" si="71"/>
        <v>5.999999999994543E-2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8640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1523373.1700000004</v>
      </c>
      <c r="I17" s="275">
        <f>'PR-RAS'!E6</f>
        <v>1724987.9400000002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1516003.3199999998</v>
      </c>
      <c r="I18" s="275">
        <f>'PR-RAS'!E152</f>
        <v>1729986.63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9471.3799999995153</v>
      </c>
      <c r="I20" s="275">
        <f>'PR-RAS'!E650</f>
        <v>114726.73999999964</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3424576.6</v>
      </c>
      <c r="I22" s="275">
        <f>BILANCA!E7</f>
        <v>3415982.94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123342.59</v>
      </c>
      <c r="I23" s="275">
        <f>BILANCA!E69</f>
        <v>136031.20000000001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124887.87999999999</v>
      </c>
      <c r="I24" s="275">
        <f>BILANCA!E177</f>
        <v>126043.54999999999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3423031.31</v>
      </c>
      <c r="I25" s="275">
        <f>BILANCA!E251</f>
        <v>3425970.59</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1540072.4</v>
      </c>
      <c r="I30" s="275">
        <f>'RAS-funkcijski'!E114</f>
        <v>1830243.3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1540072.4</v>
      </c>
      <c r="I31" s="275">
        <f>'RAS-funkcijski'!E141</f>
        <v>1830243.3</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108850.33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124887.88</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126043.55000000005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126043.55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4"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1523373.1700000004</v>
      </c>
      <c r="E6" s="60">
        <f>E7+E43+E49+E82+E106+E125+E134+E140</f>
        <v>1724987.9400000002</v>
      </c>
      <c r="F6" s="45">
        <f t="shared" ref="F6:F132" si="0">IF(D6&lt;&gt;0,IF(E6/D6&gt;=100,"&gt;&gt;100",E6/D6*100),"-")</f>
        <v>113.23475914965732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1349767.7600000002</v>
      </c>
      <c r="E49" s="60">
        <f>E50+E53+E58+E61+E64+E68+E71+E74+E77</f>
        <v>1539130.2</v>
      </c>
      <c r="F49" s="45">
        <f t="shared" si="0"/>
        <v>114.02926085595641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1341790.6700000002</v>
      </c>
      <c r="E68" s="60">
        <f t="shared" si="11"/>
        <v>1494373.42</v>
      </c>
      <c r="F68" s="45">
        <f t="shared" si="0"/>
        <v>111.37157631301757</v>
      </c>
    </row>
    <row r="69" spans="1:6" ht="12.75" customHeight="1" x14ac:dyDescent="0.2">
      <c r="A69" s="63" t="s">
        <v>141</v>
      </c>
      <c r="B69" s="64" t="s">
        <v>142</v>
      </c>
      <c r="C69" s="247" t="s">
        <v>141</v>
      </c>
      <c r="D69" s="194">
        <v>1328021.8</v>
      </c>
      <c r="E69" s="194">
        <v>1391127.29</v>
      </c>
      <c r="F69" s="45">
        <f t="shared" si="0"/>
        <v>104.75184142308507</v>
      </c>
    </row>
    <row r="70" spans="1:6" ht="24" x14ac:dyDescent="0.2">
      <c r="A70" s="63" t="s">
        <v>143</v>
      </c>
      <c r="B70" s="64" t="s">
        <v>144</v>
      </c>
      <c r="C70" s="247" t="s">
        <v>143</v>
      </c>
      <c r="D70" s="194">
        <v>13768.87</v>
      </c>
      <c r="E70" s="194">
        <v>103246.13</v>
      </c>
      <c r="F70" s="45">
        <f t="shared" si="0"/>
        <v>749.85187600725408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7977.09</v>
      </c>
      <c r="E77" s="60">
        <f t="shared" si="14"/>
        <v>44756.78</v>
      </c>
      <c r="F77" s="45">
        <f t="shared" si="0"/>
        <v>561.06650420140681</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7977.09</v>
      </c>
      <c r="E80" s="194">
        <v>44756.78</v>
      </c>
      <c r="F80" s="45">
        <f t="shared" si="0"/>
        <v>561.06650420140681</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13700.78</v>
      </c>
      <c r="E106" s="60">
        <f>E107+E112+E120+E124</f>
        <v>12357.6</v>
      </c>
      <c r="F106" s="45">
        <f t="shared" si="0"/>
        <v>90.196324588819039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13700.78</v>
      </c>
      <c r="E112" s="60">
        <f t="shared" si="20"/>
        <v>12357.6</v>
      </c>
      <c r="F112" s="45">
        <f t="shared" si="0"/>
        <v>90.196324588819039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13700.78</v>
      </c>
      <c r="E117" s="194">
        <v>12357.6</v>
      </c>
      <c r="F117" s="45">
        <f t="shared" si="0"/>
        <v>90.196324588819039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12011.77</v>
      </c>
      <c r="E125" s="60">
        <f t="shared" si="22"/>
        <v>14501.34</v>
      </c>
      <c r="F125" s="45">
        <f t="shared" si="0"/>
        <v>120.72608782885452</v>
      </c>
    </row>
    <row r="126" spans="1:6" ht="12.75" customHeight="1" x14ac:dyDescent="0.2">
      <c r="A126" s="63">
        <v>661</v>
      </c>
      <c r="B126" s="65" t="s">
        <v>255</v>
      </c>
      <c r="C126" s="247" t="s">
        <v>256</v>
      </c>
      <c r="D126" s="60">
        <f t="shared" ref="D126:E126" si="23">SUM(D127:D128)</f>
        <v>10961.77</v>
      </c>
      <c r="E126" s="60">
        <f t="shared" si="23"/>
        <v>13481.34</v>
      </c>
      <c r="F126" s="45">
        <f t="shared" si="0"/>
        <v>122.98506536809293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10961.77</v>
      </c>
      <c r="E128" s="194">
        <v>13481.34</v>
      </c>
      <c r="F128" s="45">
        <f t="shared" si="0"/>
        <v>122.98506536809293</v>
      </c>
    </row>
    <row r="129" spans="1:6" ht="36" x14ac:dyDescent="0.2">
      <c r="A129" s="63">
        <v>663</v>
      </c>
      <c r="B129" s="182" t="s">
        <v>261</v>
      </c>
      <c r="C129" s="247" t="s">
        <v>262</v>
      </c>
      <c r="D129" s="60">
        <f t="shared" ref="D129:E129" si="24">SUM(D130:D133)</f>
        <v>1050</v>
      </c>
      <c r="E129" s="60">
        <f t="shared" si="24"/>
        <v>1020</v>
      </c>
      <c r="F129" s="45">
        <f t="shared" si="0"/>
        <v>97.142857142857139</v>
      </c>
    </row>
    <row r="130" spans="1:6" ht="12.75" customHeight="1" x14ac:dyDescent="0.2">
      <c r="A130" s="63">
        <v>6631</v>
      </c>
      <c r="B130" s="65" t="s">
        <v>263</v>
      </c>
      <c r="C130" s="247" t="s">
        <v>264</v>
      </c>
      <c r="D130" s="194">
        <v>1050</v>
      </c>
      <c r="E130" s="194">
        <v>1020</v>
      </c>
      <c r="F130" s="45">
        <f t="shared" si="0"/>
        <v>97.142857142857139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147742.85999999999</v>
      </c>
      <c r="E134" s="60">
        <f t="shared" si="25"/>
        <v>158898.79999999999</v>
      </c>
      <c r="F134" s="45">
        <f t="shared" ref="F134:F229" si="26">IF(D134&lt;&gt;0,IF(E134/D134&gt;=100,"&gt;&gt;100",E134/D134*100),"-")</f>
        <v>107.55091650452687</v>
      </c>
    </row>
    <row r="135" spans="1:6" ht="24" x14ac:dyDescent="0.2">
      <c r="A135" s="63">
        <v>671</v>
      </c>
      <c r="B135" s="182" t="s">
        <v>273</v>
      </c>
      <c r="C135" s="247" t="s">
        <v>274</v>
      </c>
      <c r="D135" s="60">
        <f t="shared" ref="D135:E135" si="27">SUM(D136:D138)</f>
        <v>147742.85999999999</v>
      </c>
      <c r="E135" s="60">
        <f t="shared" si="27"/>
        <v>158898.79999999999</v>
      </c>
      <c r="F135" s="45">
        <f t="shared" si="26"/>
        <v>107.55091650452687</v>
      </c>
    </row>
    <row r="136" spans="1:6" ht="12.75" customHeight="1" x14ac:dyDescent="0.2">
      <c r="A136" s="63">
        <v>6711</v>
      </c>
      <c r="B136" s="65" t="s">
        <v>275</v>
      </c>
      <c r="C136" s="247" t="s">
        <v>276</v>
      </c>
      <c r="D136" s="194">
        <v>147742.85999999999</v>
      </c>
      <c r="E136" s="194">
        <v>144664.35999999999</v>
      </c>
      <c r="F136" s="45">
        <f t="shared" si="26"/>
        <v>97.916312165609895</v>
      </c>
    </row>
    <row r="137" spans="1:6" ht="24" x14ac:dyDescent="0.2">
      <c r="A137" s="63">
        <v>6712</v>
      </c>
      <c r="B137" s="182" t="s">
        <v>277</v>
      </c>
      <c r="C137" s="247" t="s">
        <v>278</v>
      </c>
      <c r="D137" s="194">
        <v>0</v>
      </c>
      <c r="E137" s="194">
        <v>14234.44</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150</v>
      </c>
      <c r="E140" s="60">
        <f t="shared" si="28"/>
        <v>100</v>
      </c>
      <c r="F140" s="45">
        <f t="shared" si="26"/>
        <v>66.666666666666657</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150</v>
      </c>
      <c r="E151" s="194">
        <v>100</v>
      </c>
      <c r="F151" s="45">
        <f t="shared" si="26"/>
        <v>66.666666666666657</v>
      </c>
    </row>
    <row r="152" spans="1:6" ht="12.75" customHeight="1" x14ac:dyDescent="0.2">
      <c r="A152" s="63">
        <v>3</v>
      </c>
      <c r="B152" s="64" t="s">
        <v>307</v>
      </c>
      <c r="C152" s="247" t="s">
        <v>13</v>
      </c>
      <c r="D152" s="60">
        <f>D153+D164+D202+D221+D230+D262+D273</f>
        <v>1516003.3199999998</v>
      </c>
      <c r="E152" s="60">
        <f>E153+E164+E202+E221+E230+E262+E273</f>
        <v>1729986.63</v>
      </c>
      <c r="F152" s="45">
        <f t="shared" si="26"/>
        <v>114.11496315192767</v>
      </c>
    </row>
    <row r="153" spans="1:6" ht="12.75" customHeight="1" x14ac:dyDescent="0.2">
      <c r="A153" s="63">
        <v>31</v>
      </c>
      <c r="B153" s="64" t="s">
        <v>308</v>
      </c>
      <c r="C153" s="247" t="s">
        <v>3</v>
      </c>
      <c r="D153" s="60">
        <f t="shared" ref="D153:E153" si="30">D154+D159+D160</f>
        <v>1240009.94</v>
      </c>
      <c r="E153" s="60">
        <f t="shared" si="30"/>
        <v>1435650.89</v>
      </c>
      <c r="F153" s="45">
        <f t="shared" si="26"/>
        <v>115.77736949431228</v>
      </c>
    </row>
    <row r="154" spans="1:6" ht="12.75" customHeight="1" x14ac:dyDescent="0.2">
      <c r="A154" s="63">
        <v>311</v>
      </c>
      <c r="B154" s="64" t="s">
        <v>309</v>
      </c>
      <c r="C154" s="247" t="s">
        <v>310</v>
      </c>
      <c r="D154" s="60">
        <f t="shared" ref="D154:E154" si="31">SUM(D155:D158)</f>
        <v>1017687.0700000001</v>
      </c>
      <c r="E154" s="60">
        <f t="shared" si="31"/>
        <v>1182517.4099999999</v>
      </c>
      <c r="F154" s="45">
        <f t="shared" si="26"/>
        <v>116.19656423462273</v>
      </c>
    </row>
    <row r="155" spans="1:6" ht="12.75" customHeight="1" x14ac:dyDescent="0.2">
      <c r="A155" s="63">
        <v>3111</v>
      </c>
      <c r="B155" s="64" t="s">
        <v>311</v>
      </c>
      <c r="C155" s="247" t="s">
        <v>312</v>
      </c>
      <c r="D155" s="194">
        <v>1016617.41</v>
      </c>
      <c r="E155" s="194">
        <v>1182517.4099999999</v>
      </c>
      <c r="F155" s="45">
        <f t="shared" si="26"/>
        <v>116.31882342050388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1069.6600000000001</v>
      </c>
      <c r="E158" s="194"/>
      <c r="F158" s="45">
        <f t="shared" si="26"/>
        <v>0</v>
      </c>
    </row>
    <row r="159" spans="1:6" ht="12.75" customHeight="1" x14ac:dyDescent="0.2">
      <c r="A159" s="63">
        <v>312</v>
      </c>
      <c r="B159" s="65" t="s">
        <v>319</v>
      </c>
      <c r="C159" s="247" t="s">
        <v>320</v>
      </c>
      <c r="D159" s="194">
        <v>53934.94</v>
      </c>
      <c r="E159" s="194">
        <v>57815.88</v>
      </c>
      <c r="F159" s="45">
        <f t="shared" si="26"/>
        <v>107.19559528572758</v>
      </c>
    </row>
    <row r="160" spans="1:6" ht="12.75" customHeight="1" x14ac:dyDescent="0.2">
      <c r="A160" s="63">
        <v>313</v>
      </c>
      <c r="B160" s="65" t="s">
        <v>321</v>
      </c>
      <c r="C160" s="247" t="s">
        <v>322</v>
      </c>
      <c r="D160" s="60">
        <f t="shared" ref="D160:E160" si="32">SUM(D161:D163)</f>
        <v>168387.93</v>
      </c>
      <c r="E160" s="60">
        <f t="shared" si="32"/>
        <v>195317.6</v>
      </c>
      <c r="F160" s="45">
        <f t="shared" si="26"/>
        <v>115.99263676440468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168387.93</v>
      </c>
      <c r="E162" s="194">
        <v>195317.6</v>
      </c>
      <c r="F162" s="45">
        <f t="shared" si="26"/>
        <v>115.99263676440468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240339.28</v>
      </c>
      <c r="E164" s="60">
        <f>E165+E170+E178+E188+E189+E194</f>
        <v>249762.99999999997</v>
      </c>
      <c r="F164" s="45">
        <f t="shared" si="26"/>
        <v>103.92100700309994</v>
      </c>
    </row>
    <row r="165" spans="1:6" ht="12.75" customHeight="1" x14ac:dyDescent="0.2">
      <c r="A165" s="63">
        <v>321</v>
      </c>
      <c r="B165" s="64" t="s">
        <v>331</v>
      </c>
      <c r="C165" s="247" t="s">
        <v>332</v>
      </c>
      <c r="D165" s="60">
        <f t="shared" ref="D165:E165" si="33">SUM(D166:D169)</f>
        <v>59492.069999999992</v>
      </c>
      <c r="E165" s="60">
        <f t="shared" si="33"/>
        <v>53492.12</v>
      </c>
      <c r="F165" s="45">
        <f t="shared" si="26"/>
        <v>89.914706279341118</v>
      </c>
    </row>
    <row r="166" spans="1:6" ht="12.75" customHeight="1" x14ac:dyDescent="0.2">
      <c r="A166" s="63">
        <v>3211</v>
      </c>
      <c r="B166" s="64" t="s">
        <v>333</v>
      </c>
      <c r="C166" s="247" t="s">
        <v>334</v>
      </c>
      <c r="D166" s="194">
        <v>15880.41</v>
      </c>
      <c r="E166" s="194">
        <v>15454.91</v>
      </c>
      <c r="F166" s="45">
        <f t="shared" si="26"/>
        <v>97.320598145765757</v>
      </c>
    </row>
    <row r="167" spans="1:6" ht="12.75" customHeight="1" x14ac:dyDescent="0.2">
      <c r="A167" s="63">
        <v>3212</v>
      </c>
      <c r="B167" s="64" t="s">
        <v>335</v>
      </c>
      <c r="C167" s="247" t="s">
        <v>336</v>
      </c>
      <c r="D167" s="194">
        <v>40073.71</v>
      </c>
      <c r="E167" s="194">
        <v>35344.559999999998</v>
      </c>
      <c r="F167" s="45">
        <f t="shared" si="26"/>
        <v>88.198871529489026</v>
      </c>
    </row>
    <row r="168" spans="1:6" ht="12.75" customHeight="1" x14ac:dyDescent="0.2">
      <c r="A168" s="63">
        <v>3213</v>
      </c>
      <c r="B168" s="64" t="s">
        <v>337</v>
      </c>
      <c r="C168" s="247" t="s">
        <v>338</v>
      </c>
      <c r="D168" s="194">
        <v>2382.6999999999998</v>
      </c>
      <c r="E168" s="194">
        <v>1701.1</v>
      </c>
      <c r="F168" s="45">
        <f t="shared" si="26"/>
        <v>71.393796953036471</v>
      </c>
    </row>
    <row r="169" spans="1:6" ht="12.75" customHeight="1" x14ac:dyDescent="0.2">
      <c r="A169" s="63">
        <v>3214</v>
      </c>
      <c r="B169" s="64" t="s">
        <v>339</v>
      </c>
      <c r="C169" s="247" t="s">
        <v>340</v>
      </c>
      <c r="D169" s="194">
        <v>1155.25</v>
      </c>
      <c r="E169" s="194">
        <v>991.55</v>
      </c>
      <c r="F169" s="45">
        <f t="shared" si="26"/>
        <v>85.829906946548363</v>
      </c>
    </row>
    <row r="170" spans="1:6" ht="12.75" customHeight="1" x14ac:dyDescent="0.2">
      <c r="A170" s="63">
        <v>322</v>
      </c>
      <c r="B170" s="64" t="s">
        <v>341</v>
      </c>
      <c r="C170" s="247" t="s">
        <v>342</v>
      </c>
      <c r="D170" s="60">
        <f t="shared" ref="D170:E170" si="34">SUM(D171:D177)</f>
        <v>119985.06999999999</v>
      </c>
      <c r="E170" s="60">
        <f t="shared" si="34"/>
        <v>135457.09999999998</v>
      </c>
      <c r="F170" s="45">
        <f t="shared" si="26"/>
        <v>112.89496268160694</v>
      </c>
    </row>
    <row r="171" spans="1:6" ht="12.75" customHeight="1" x14ac:dyDescent="0.2">
      <c r="A171" s="63">
        <v>3221</v>
      </c>
      <c r="B171" s="64" t="s">
        <v>343</v>
      </c>
      <c r="C171" s="247" t="s">
        <v>344</v>
      </c>
      <c r="D171" s="194">
        <v>12689.61</v>
      </c>
      <c r="E171" s="194">
        <v>13063.44</v>
      </c>
      <c r="F171" s="45">
        <f t="shared" si="26"/>
        <v>102.94595342173636</v>
      </c>
    </row>
    <row r="172" spans="1:6" ht="12.75" customHeight="1" x14ac:dyDescent="0.2">
      <c r="A172" s="63">
        <v>3222</v>
      </c>
      <c r="B172" s="64" t="s">
        <v>345</v>
      </c>
      <c r="C172" s="247" t="s">
        <v>346</v>
      </c>
      <c r="D172" s="194">
        <v>69333.64</v>
      </c>
      <c r="E172" s="194">
        <v>74746.81</v>
      </c>
      <c r="F172" s="45">
        <f t="shared" si="26"/>
        <v>107.80742219794028</v>
      </c>
    </row>
    <row r="173" spans="1:6" ht="12.75" customHeight="1" x14ac:dyDescent="0.2">
      <c r="A173" s="63">
        <v>3223</v>
      </c>
      <c r="B173" s="65" t="s">
        <v>347</v>
      </c>
      <c r="C173" s="247" t="s">
        <v>348</v>
      </c>
      <c r="D173" s="194">
        <v>33030.370000000003</v>
      </c>
      <c r="E173" s="194">
        <v>39768.53</v>
      </c>
      <c r="F173" s="45">
        <f t="shared" si="26"/>
        <v>120.399892583704</v>
      </c>
    </row>
    <row r="174" spans="1:6" ht="12.75" customHeight="1" x14ac:dyDescent="0.2">
      <c r="A174" s="63">
        <v>3224</v>
      </c>
      <c r="B174" s="65" t="s">
        <v>349</v>
      </c>
      <c r="C174" s="247" t="s">
        <v>350</v>
      </c>
      <c r="D174" s="194">
        <v>1611.86</v>
      </c>
      <c r="E174" s="194">
        <v>5476.05</v>
      </c>
      <c r="F174" s="45">
        <f t="shared" si="26"/>
        <v>339.73484049483204</v>
      </c>
    </row>
    <row r="175" spans="1:6" ht="12.75" customHeight="1" x14ac:dyDescent="0.2">
      <c r="A175" s="63">
        <v>3225</v>
      </c>
      <c r="B175" s="65" t="s">
        <v>351</v>
      </c>
      <c r="C175" s="247" t="s">
        <v>352</v>
      </c>
      <c r="D175" s="194">
        <v>2184.89</v>
      </c>
      <c r="E175" s="194">
        <v>1589.99</v>
      </c>
      <c r="F175" s="45">
        <f t="shared" si="26"/>
        <v>72.772084635839789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1134.7</v>
      </c>
      <c r="E177" s="194">
        <v>812.28</v>
      </c>
      <c r="F177" s="45">
        <f t="shared" si="26"/>
        <v>71.585441085749537</v>
      </c>
    </row>
    <row r="178" spans="1:6" ht="12.75" customHeight="1" x14ac:dyDescent="0.2">
      <c r="A178" s="63">
        <v>323</v>
      </c>
      <c r="B178" s="65" t="s">
        <v>357</v>
      </c>
      <c r="C178" s="247" t="s">
        <v>358</v>
      </c>
      <c r="D178" s="60">
        <f t="shared" ref="D178:E178" si="35">SUM(D179:D187)</f>
        <v>46542.17</v>
      </c>
      <c r="E178" s="60">
        <f t="shared" si="35"/>
        <v>47279.62</v>
      </c>
      <c r="F178" s="45">
        <f t="shared" si="26"/>
        <v>101.58447704522588</v>
      </c>
    </row>
    <row r="179" spans="1:6" ht="12.75" customHeight="1" x14ac:dyDescent="0.2">
      <c r="A179" s="63">
        <v>3231</v>
      </c>
      <c r="B179" s="65" t="s">
        <v>359</v>
      </c>
      <c r="C179" s="247" t="s">
        <v>360</v>
      </c>
      <c r="D179" s="194">
        <v>1849.46</v>
      </c>
      <c r="E179" s="194">
        <v>1913.45</v>
      </c>
      <c r="F179" s="45">
        <f t="shared" si="26"/>
        <v>103.45992884409503</v>
      </c>
    </row>
    <row r="180" spans="1:6" ht="12.75" customHeight="1" x14ac:dyDescent="0.2">
      <c r="A180" s="63">
        <v>3232</v>
      </c>
      <c r="B180" s="65" t="s">
        <v>361</v>
      </c>
      <c r="C180" s="247" t="s">
        <v>362</v>
      </c>
      <c r="D180" s="194">
        <v>25371.64</v>
      </c>
      <c r="E180" s="194">
        <v>26754.43</v>
      </c>
      <c r="F180" s="45">
        <f t="shared" si="26"/>
        <v>105.45014039297421</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10003.290000000001</v>
      </c>
      <c r="E182" s="194">
        <v>11317.5</v>
      </c>
      <c r="F182" s="45">
        <f t="shared" si="26"/>
        <v>113.13777767114618</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3874.99</v>
      </c>
      <c r="E184" s="194">
        <v>4762.21</v>
      </c>
      <c r="F184" s="45">
        <f t="shared" si="26"/>
        <v>122.8960590866041</v>
      </c>
    </row>
    <row r="185" spans="1:6" ht="12.75" customHeight="1" x14ac:dyDescent="0.2">
      <c r="A185" s="63">
        <v>3237</v>
      </c>
      <c r="B185" s="64" t="s">
        <v>371</v>
      </c>
      <c r="C185" s="247" t="s">
        <v>372</v>
      </c>
      <c r="D185" s="194">
        <v>0</v>
      </c>
      <c r="E185" s="194"/>
      <c r="F185" s="45" t="str">
        <f t="shared" si="26"/>
        <v>-</v>
      </c>
    </row>
    <row r="186" spans="1:6" ht="12.75" customHeight="1" x14ac:dyDescent="0.2">
      <c r="A186" s="63">
        <v>3238</v>
      </c>
      <c r="B186" s="64" t="s">
        <v>373</v>
      </c>
      <c r="C186" s="247" t="s">
        <v>374</v>
      </c>
      <c r="D186" s="194">
        <v>2424.25</v>
      </c>
      <c r="E186" s="194">
        <v>2532.0300000000002</v>
      </c>
      <c r="F186" s="45">
        <f t="shared" si="26"/>
        <v>104.44591110652782</v>
      </c>
    </row>
    <row r="187" spans="1:6" ht="12.75" customHeight="1" x14ac:dyDescent="0.2">
      <c r="A187" s="63">
        <v>3239</v>
      </c>
      <c r="B187" s="64" t="s">
        <v>375</v>
      </c>
      <c r="C187" s="247" t="s">
        <v>376</v>
      </c>
      <c r="D187" s="194">
        <v>3018.54</v>
      </c>
      <c r="E187" s="194"/>
      <c r="F187" s="45">
        <f t="shared" si="26"/>
        <v>0</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14319.97</v>
      </c>
      <c r="E194" s="60">
        <f t="shared" si="36"/>
        <v>13534.16</v>
      </c>
      <c r="F194" s="45">
        <f t="shared" si="26"/>
        <v>94.512488503816712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1734.15</v>
      </c>
      <c r="E197" s="194">
        <v>1599.99</v>
      </c>
      <c r="F197" s="45">
        <f t="shared" si="26"/>
        <v>92.263645013407142</v>
      </c>
    </row>
    <row r="198" spans="1:6" ht="12.75" customHeight="1" x14ac:dyDescent="0.2">
      <c r="A198" s="63">
        <v>3294</v>
      </c>
      <c r="B198" s="64" t="s">
        <v>397</v>
      </c>
      <c r="C198" s="247" t="s">
        <v>398</v>
      </c>
      <c r="D198" s="194">
        <v>78.09</v>
      </c>
      <c r="E198" s="194">
        <v>95</v>
      </c>
      <c r="F198" s="45">
        <f t="shared" si="26"/>
        <v>121.654501216545</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12507.73</v>
      </c>
      <c r="E201" s="194">
        <v>11839.17</v>
      </c>
      <c r="F201" s="45">
        <f t="shared" si="26"/>
        <v>94.654825455938052</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35000.379999999997</v>
      </c>
      <c r="E262" s="60">
        <f t="shared" si="55"/>
        <v>43979.040000000001</v>
      </c>
      <c r="F262" s="45">
        <f t="shared" ref="F262:F268" si="56">IF(D262&lt;&gt;0,IF(E262/D262&gt;=100,"&gt;&gt;100",E262/D262*100),"-")</f>
        <v>125.65303576704025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35000.379999999997</v>
      </c>
      <c r="E269" s="60">
        <f t="shared" si="58"/>
        <v>43979.040000000001</v>
      </c>
      <c r="F269" s="45">
        <f t="shared" ref="F269:F272" si="59">IF(D269&lt;&gt;0,IF(E269/D269&gt;=100,"&gt;&gt;100",E269/D269*100),"-")</f>
        <v>125.65303576704025</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35000.379999999997</v>
      </c>
      <c r="E271" s="194">
        <v>43979.040000000001</v>
      </c>
      <c r="F271" s="45">
        <f t="shared" si="59"/>
        <v>125.65303576704025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653.72</v>
      </c>
      <c r="E273" s="60">
        <f t="shared" si="60"/>
        <v>593.70000000000005</v>
      </c>
      <c r="F273" s="45">
        <f t="shared" ref="F273:F277" si="61">IF(D273&lt;&gt;0,IF(E273/D273&gt;=100,"&gt;&gt;100",E273/D273*100),"-")</f>
        <v>90.818699137245304</v>
      </c>
    </row>
    <row r="274" spans="1:6" ht="12.75" customHeight="1" x14ac:dyDescent="0.2">
      <c r="A274" s="63">
        <v>381</v>
      </c>
      <c r="B274" s="64" t="s">
        <v>540</v>
      </c>
      <c r="C274" s="247" t="s">
        <v>541</v>
      </c>
      <c r="D274" s="60">
        <f t="shared" ref="D274:E274" si="62">SUM(D275:D277)</f>
        <v>653.72</v>
      </c>
      <c r="E274" s="60">
        <f t="shared" si="62"/>
        <v>593.70000000000005</v>
      </c>
      <c r="F274" s="45">
        <f t="shared" si="61"/>
        <v>90.818699137245304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653.72</v>
      </c>
      <c r="E276" s="194">
        <v>593.70000000000005</v>
      </c>
      <c r="F276" s="45">
        <f t="shared" si="61"/>
        <v>90.818699137245304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1516003.3199999998</v>
      </c>
      <c r="E299" s="60">
        <f>E152-E297+E298</f>
        <v>1729986.63</v>
      </c>
      <c r="F299" s="45">
        <f t="shared" si="68"/>
        <v>114.11496315192767</v>
      </c>
    </row>
    <row r="300" spans="1:6" ht="12.75" customHeight="1" x14ac:dyDescent="0.2">
      <c r="A300" s="63" t="s">
        <v>581</v>
      </c>
      <c r="B300" s="64" t="s">
        <v>592</v>
      </c>
      <c r="C300" s="247" t="s">
        <v>593</v>
      </c>
      <c r="D300" s="60">
        <f>IF(D6&gt;=D299,D6-D299,0)</f>
        <v>7369.8500000005588</v>
      </c>
      <c r="E300" s="60">
        <f>IF(E6&gt;=E299,E6-E299,0)</f>
        <v>0</v>
      </c>
      <c r="F300" s="45">
        <f t="shared" si="68"/>
        <v>0</v>
      </c>
    </row>
    <row r="301" spans="1:6" ht="12.75" customHeight="1" x14ac:dyDescent="0.2">
      <c r="A301" s="63" t="s">
        <v>581</v>
      </c>
      <c r="B301" s="64" t="s">
        <v>594</v>
      </c>
      <c r="C301" s="247" t="s">
        <v>595</v>
      </c>
      <c r="D301" s="60">
        <f>IF(D299&gt;=D6,D299-D6,0)</f>
        <v>0</v>
      </c>
      <c r="E301" s="60">
        <f>IF(E299&gt;=E6,E299-E6,0)</f>
        <v>4998.6899999997113</v>
      </c>
      <c r="F301" s="45" t="str">
        <f t="shared" si="68"/>
        <v>-</v>
      </c>
    </row>
    <row r="302" spans="1:6" ht="12.75" customHeight="1" x14ac:dyDescent="0.2">
      <c r="A302" s="63">
        <v>92211</v>
      </c>
      <c r="B302" s="64" t="s">
        <v>596</v>
      </c>
      <c r="C302" s="247" t="s">
        <v>597</v>
      </c>
      <c r="D302" s="194">
        <v>7227.85</v>
      </c>
      <c r="E302" s="194">
        <v>0</v>
      </c>
      <c r="F302" s="45">
        <f t="shared" si="68"/>
        <v>0</v>
      </c>
    </row>
    <row r="303" spans="1:6" ht="12.75" customHeight="1" x14ac:dyDescent="0.2">
      <c r="A303" s="63">
        <v>92221</v>
      </c>
      <c r="B303" s="64" t="s">
        <v>598</v>
      </c>
      <c r="C303" s="247" t="s">
        <v>599</v>
      </c>
      <c r="D303" s="194">
        <v>0</v>
      </c>
      <c r="E303" s="194">
        <v>9471.3799999999992</v>
      </c>
      <c r="F303" s="45" t="str">
        <f t="shared" si="68"/>
        <v>-</v>
      </c>
    </row>
    <row r="304" spans="1:6" ht="12.75" customHeight="1" x14ac:dyDescent="0.2">
      <c r="A304" s="63">
        <v>96</v>
      </c>
      <c r="B304" s="220" t="s">
        <v>600</v>
      </c>
      <c r="C304" s="247" t="s">
        <v>601</v>
      </c>
      <c r="D304" s="194">
        <v>7926.09</v>
      </c>
      <c r="E304" s="194">
        <v>124714.39</v>
      </c>
      <c r="F304" s="45">
        <f t="shared" si="68"/>
        <v>1573.466740852047</v>
      </c>
    </row>
    <row r="305" spans="1:6" ht="12" x14ac:dyDescent="0.2">
      <c r="A305" s="63">
        <v>9661</v>
      </c>
      <c r="B305" s="220" t="s">
        <v>602</v>
      </c>
      <c r="C305" s="247" t="s">
        <v>603</v>
      </c>
      <c r="D305" s="194">
        <v>6646.89</v>
      </c>
      <c r="E305" s="194">
        <v>6667.97</v>
      </c>
      <c r="F305" s="45">
        <f t="shared" si="68"/>
        <v>100.31714079817779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24069.079999999998</v>
      </c>
      <c r="E360" s="60">
        <f t="shared" si="86"/>
        <v>100256.67</v>
      </c>
      <c r="F360" s="45">
        <f t="shared" si="72"/>
        <v>416.53719211536134</v>
      </c>
    </row>
    <row r="361" spans="1:6" ht="12.75" customHeight="1" x14ac:dyDescent="0.2">
      <c r="A361" s="63">
        <v>41</v>
      </c>
      <c r="B361" s="64" t="s">
        <v>713</v>
      </c>
      <c r="C361" s="247" t="s">
        <v>714</v>
      </c>
      <c r="D361" s="60">
        <f t="shared" ref="D361:E361" si="87">D362+D366</f>
        <v>293.67</v>
      </c>
      <c r="E361" s="60">
        <f t="shared" si="87"/>
        <v>0</v>
      </c>
      <c r="F361" s="45">
        <f t="shared" si="72"/>
        <v>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293.67</v>
      </c>
      <c r="E366" s="60">
        <f t="shared" si="89"/>
        <v>0</v>
      </c>
      <c r="F366" s="45">
        <f t="shared" si="72"/>
        <v>0</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293.67</v>
      </c>
      <c r="E369" s="194"/>
      <c r="F369" s="45">
        <f t="shared" si="72"/>
        <v>0</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23775.41</v>
      </c>
      <c r="E373" s="60">
        <f t="shared" si="90"/>
        <v>100256.67</v>
      </c>
      <c r="F373" s="45">
        <f t="shared" si="72"/>
        <v>421.68219181078268</v>
      </c>
    </row>
    <row r="374" spans="1:6" ht="12.75" customHeight="1" x14ac:dyDescent="0.2">
      <c r="A374" s="63">
        <v>421</v>
      </c>
      <c r="B374" s="64" t="s">
        <v>731</v>
      </c>
      <c r="C374" s="247" t="s">
        <v>732</v>
      </c>
      <c r="D374" s="60">
        <f t="shared" ref="D374:E374" si="91">SUM(D375:D378)</f>
        <v>12937.5</v>
      </c>
      <c r="E374" s="60">
        <f t="shared" si="91"/>
        <v>76812.5</v>
      </c>
      <c r="F374" s="45">
        <f t="shared" si="72"/>
        <v>593.71980676328496</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12937.5</v>
      </c>
      <c r="E376" s="194">
        <v>76812.5</v>
      </c>
      <c r="F376" s="45">
        <f t="shared" si="72"/>
        <v>593.71980676328496</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7064.16</v>
      </c>
      <c r="E379" s="60">
        <f t="shared" si="92"/>
        <v>16880.809999999998</v>
      </c>
      <c r="F379" s="45">
        <f t="shared" si="72"/>
        <v>238.96415143484856</v>
      </c>
    </row>
    <row r="380" spans="1:6" ht="12.75" customHeight="1" x14ac:dyDescent="0.2">
      <c r="A380" s="63">
        <v>4221</v>
      </c>
      <c r="B380" s="64" t="s">
        <v>647</v>
      </c>
      <c r="C380" s="247" t="s">
        <v>739</v>
      </c>
      <c r="D380" s="194">
        <v>286.66000000000003</v>
      </c>
      <c r="E380" s="194">
        <v>9409.73</v>
      </c>
      <c r="F380" s="45">
        <f t="shared" si="72"/>
        <v>3282.5402916346889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6777.5</v>
      </c>
      <c r="E386" s="194">
        <v>7471.08</v>
      </c>
      <c r="F386" s="45">
        <f t="shared" si="72"/>
        <v>110.23356694946513</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3773.75</v>
      </c>
      <c r="E393" s="60">
        <f t="shared" si="94"/>
        <v>6563.36</v>
      </c>
      <c r="F393" s="45">
        <f t="shared" si="72"/>
        <v>173.92143093739648</v>
      </c>
    </row>
    <row r="394" spans="1:6" ht="12.75" customHeight="1" x14ac:dyDescent="0.2">
      <c r="A394" s="63">
        <v>4241</v>
      </c>
      <c r="B394" s="64" t="s">
        <v>756</v>
      </c>
      <c r="C394" s="247" t="s">
        <v>757</v>
      </c>
      <c r="D394" s="194">
        <v>3773.75</v>
      </c>
      <c r="E394" s="194">
        <v>6563.36</v>
      </c>
      <c r="F394" s="45">
        <f t="shared" si="72"/>
        <v>173.92143093739648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24069.079999999998</v>
      </c>
      <c r="E418" s="60">
        <f t="shared" si="102"/>
        <v>100256.67</v>
      </c>
      <c r="F418" s="45">
        <f t="shared" si="72"/>
        <v>416.53719211536134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1523373.1700000004</v>
      </c>
      <c r="E422" s="60">
        <f>E6+E308</f>
        <v>1724987.9400000002</v>
      </c>
      <c r="F422" s="45">
        <f t="shared" si="72"/>
        <v>113.23475914965732</v>
      </c>
    </row>
    <row r="423" spans="1:6" ht="12.75" customHeight="1" x14ac:dyDescent="0.2">
      <c r="A423" s="63" t="s">
        <v>581</v>
      </c>
      <c r="B423" s="64" t="s">
        <v>804</v>
      </c>
      <c r="C423" s="247" t="s">
        <v>805</v>
      </c>
      <c r="D423" s="60">
        <f t="shared" ref="D423:E423" si="103">D299+D360</f>
        <v>1540072.4</v>
      </c>
      <c r="E423" s="60">
        <f t="shared" si="103"/>
        <v>1830243.2999999998</v>
      </c>
      <c r="F423" s="45">
        <f t="shared" si="72"/>
        <v>118.8413804441921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16699.229999999516</v>
      </c>
      <c r="E425" s="60">
        <f t="shared" si="105"/>
        <v>105255.35999999964</v>
      </c>
      <c r="F425" s="45">
        <f t="shared" si="72"/>
        <v>630.30067853429591</v>
      </c>
    </row>
    <row r="426" spans="1:6" ht="12.75" customHeight="1" x14ac:dyDescent="0.2">
      <c r="A426" s="251" t="s">
        <v>810</v>
      </c>
      <c r="B426" s="183" t="s">
        <v>811</v>
      </c>
      <c r="C426" s="252" t="s">
        <v>812</v>
      </c>
      <c r="D426" s="60">
        <f t="shared" ref="D426:E426" si="106">IF(D302-D303+D419-D420&gt;=0,D302-D303+D419-D420,0)</f>
        <v>7227.85</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9471.3799999999992</v>
      </c>
      <c r="F427" s="45" t="str">
        <f t="shared" si="72"/>
        <v>-</v>
      </c>
    </row>
    <row r="428" spans="1:6" ht="24" x14ac:dyDescent="0.2">
      <c r="A428" s="249" t="s">
        <v>815</v>
      </c>
      <c r="B428" s="243" t="s">
        <v>816</v>
      </c>
      <c r="C428" s="250" t="s">
        <v>817</v>
      </c>
      <c r="D428" s="81">
        <f t="shared" ref="D428:E428" si="108">D304+D421</f>
        <v>7926.09</v>
      </c>
      <c r="E428" s="81">
        <f t="shared" si="108"/>
        <v>124714.39</v>
      </c>
      <c r="F428" s="61">
        <f t="shared" si="72"/>
        <v>1573.466740852047</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1523373.1700000004</v>
      </c>
      <c r="E643" s="60">
        <f>E422+E430</f>
        <v>1724987.9400000002</v>
      </c>
      <c r="F643" s="45">
        <f t="shared" si="109"/>
        <v>113.23475914965732</v>
      </c>
    </row>
    <row r="644" spans="1:6" ht="12.75" customHeight="1" x14ac:dyDescent="0.2">
      <c r="A644" s="63" t="s">
        <v>581</v>
      </c>
      <c r="B644" s="64" t="s">
        <v>1237</v>
      </c>
      <c r="C644" s="247" t="s">
        <v>1238</v>
      </c>
      <c r="D644" s="60">
        <f>D423+D535</f>
        <v>1540072.4</v>
      </c>
      <c r="E644" s="60">
        <f>E423+E535</f>
        <v>1830243.2999999998</v>
      </c>
      <c r="F644" s="45">
        <f t="shared" si="109"/>
        <v>118.8413804441921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16699.229999999516</v>
      </c>
      <c r="E646" s="60">
        <f t="shared" si="164"/>
        <v>105255.35999999964</v>
      </c>
      <c r="F646" s="45">
        <f t="shared" si="109"/>
        <v>630.30067853429591</v>
      </c>
    </row>
    <row r="647" spans="1:6" ht="24" x14ac:dyDescent="0.2">
      <c r="A647" s="251" t="s">
        <v>1243</v>
      </c>
      <c r="B647" s="64" t="s">
        <v>1244</v>
      </c>
      <c r="C647" s="252" t="s">
        <v>1243</v>
      </c>
      <c r="D647" s="60">
        <f>IF(D426-D427+D641-D642&gt;=0,D426-D427+D641-D642,0)</f>
        <v>7227.85</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9471.3799999999992</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9471.3799999995153</v>
      </c>
      <c r="E650" s="60">
        <f t="shared" si="166"/>
        <v>114726.73999999964</v>
      </c>
      <c r="F650" s="45">
        <f t="shared" si="109"/>
        <v>1211.2990926349223</v>
      </c>
    </row>
    <row r="651" spans="1:6" ht="24" x14ac:dyDescent="0.2">
      <c r="A651" s="249" t="s">
        <v>1251</v>
      </c>
      <c r="B651" s="184" t="s">
        <v>1252</v>
      </c>
      <c r="C651" s="250" t="s">
        <v>1251</v>
      </c>
      <c r="D651" s="196">
        <v>99325.09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91949.45</v>
      </c>
      <c r="E654" s="194">
        <v>0</v>
      </c>
      <c r="F654" s="45">
        <f t="shared" si="167"/>
        <v>0</v>
      </c>
    </row>
    <row r="655" spans="1:6" ht="12.75" customHeight="1" x14ac:dyDescent="0.2">
      <c r="A655" s="63" t="s">
        <v>1258</v>
      </c>
      <c r="B655" s="64" t="s">
        <v>1259</v>
      </c>
      <c r="C655" s="247" t="s">
        <v>1258</v>
      </c>
      <c r="D655" s="194">
        <v>91949.45</v>
      </c>
      <c r="E655" s="194">
        <v>0</v>
      </c>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55</v>
      </c>
      <c r="E658" s="253">
        <v>55</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54</v>
      </c>
      <c r="E660" s="253">
        <v>54</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1328021.8</v>
      </c>
      <c r="E683" s="192">
        <v>1391127.29</v>
      </c>
      <c r="F683" s="71">
        <f t="shared" si="167"/>
        <v>104.75184142308507</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13768.87</v>
      </c>
      <c r="E685" s="194">
        <v>103246.13</v>
      </c>
      <c r="F685" s="45">
        <f t="shared" si="167"/>
        <v>749.85187600725408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12754.8</v>
      </c>
      <c r="E724" s="192">
        <v>12357.6</v>
      </c>
      <c r="F724" s="71">
        <f t="shared" si="167"/>
        <v>96.885878257597142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5518</v>
      </c>
      <c r="E733" s="192">
        <v>2427.92</v>
      </c>
      <c r="F733" s="71">
        <f t="shared" si="167"/>
        <v>44</v>
      </c>
    </row>
    <row r="734" spans="1:6" ht="12.75" customHeight="1" x14ac:dyDescent="0.2">
      <c r="A734" s="70">
        <v>32121</v>
      </c>
      <c r="B734" s="65" t="s">
        <v>1397</v>
      </c>
      <c r="C734" s="278" t="s">
        <v>1398</v>
      </c>
      <c r="D734" s="192">
        <v>0</v>
      </c>
      <c r="E734" s="192"/>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3344.67</v>
      </c>
      <c r="E736" s="194">
        <v>4320</v>
      </c>
      <c r="F736" s="45">
        <f t="shared" si="167"/>
        <v>129.16072437639588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35000.379999999997</v>
      </c>
      <c r="E855" s="194">
        <v>43979.040000000001</v>
      </c>
      <c r="F855" s="45">
        <f t="shared" si="169"/>
        <v>125.65303576704025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50"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3547919.19</v>
      </c>
      <c r="E6" s="180">
        <f t="shared" si="0"/>
        <v>3552014.14</v>
      </c>
      <c r="F6" s="181">
        <f t="shared" ref="F6:F298" si="1">IF(D6&gt;0,IF(E6/D6&gt;=100,"&gt;&gt;100",E6/D6*100),"-")</f>
        <v>100.11541835596319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3424576.6</v>
      </c>
      <c r="E7" s="79">
        <f t="shared" si="2"/>
        <v>3415982.94</v>
      </c>
      <c r="F7" s="71">
        <f t="shared" si="1"/>
        <v>99.749059197566197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170342.9</v>
      </c>
      <c r="E8" s="79">
        <f>E9+E10-E11</f>
        <v>170269.48</v>
      </c>
      <c r="F8" s="71">
        <f t="shared" si="1"/>
        <v>99.956898702558206</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170067.58</v>
      </c>
      <c r="E9" s="192">
        <v>170067.58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293.67</v>
      </c>
      <c r="E10" s="192">
        <v>293.67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18.350000000000001</v>
      </c>
      <c r="E11" s="192">
        <v>91.77</v>
      </c>
      <c r="F11" s="71">
        <f t="shared" si="1"/>
        <v>500.10899182561303</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3254233.7</v>
      </c>
      <c r="E12" s="79">
        <f t="shared" si="3"/>
        <v>3245713.46</v>
      </c>
      <c r="F12" s="71">
        <f t="shared" si="1"/>
        <v>99.738179836315993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3143431.6100000003</v>
      </c>
      <c r="E13" s="79">
        <f t="shared" si="4"/>
        <v>3146212.5100000002</v>
      </c>
      <c r="F13" s="71">
        <f t="shared" si="1"/>
        <v>100.0884670113755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98225.83</v>
      </c>
      <c r="E14" s="192">
        <v>98225.83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4600069.12</v>
      </c>
      <c r="E15" s="192">
        <v>4676881.62</v>
      </c>
      <c r="F15" s="71">
        <f t="shared" si="1"/>
        <v>101.66981186578343</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1554863.34</v>
      </c>
      <c r="E18" s="192">
        <v>1628894.94</v>
      </c>
      <c r="F18" s="71">
        <f t="shared" si="1"/>
        <v>104.76129304071185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68472.939999999944</v>
      </c>
      <c r="E19" s="79">
        <f t="shared" si="5"/>
        <v>50608.439999999944</v>
      </c>
      <c r="F19" s="71">
        <f t="shared" si="1"/>
        <v>73.91013150596423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271236.76</v>
      </c>
      <c r="E20" s="192">
        <v>280646.49</v>
      </c>
      <c r="F20" s="71">
        <f t="shared" si="1"/>
        <v>103.46919421983951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8601.19</v>
      </c>
      <c r="E21" s="192">
        <v>8601.19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101967.42</v>
      </c>
      <c r="E22" s="192">
        <v>101967.42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211285.75</v>
      </c>
      <c r="E25" s="192">
        <v>211285.75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104906.13</v>
      </c>
      <c r="E26" s="192">
        <v>112377.21</v>
      </c>
      <c r="F26" s="71">
        <f t="shared" si="1"/>
        <v>107.12168106858961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629524.31000000006</v>
      </c>
      <c r="E28" s="192">
        <v>664269.62</v>
      </c>
      <c r="F28" s="71">
        <f t="shared" si="1"/>
        <v>105.51929599033276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42329.149999999994</v>
      </c>
      <c r="E35" s="79">
        <f t="shared" si="7"/>
        <v>48892.509999999995</v>
      </c>
      <c r="F35" s="71">
        <f t="shared" si="1"/>
        <v>115.5055322396032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55431.13</v>
      </c>
      <c r="E36" s="192">
        <v>61994.49</v>
      </c>
      <c r="F36" s="71">
        <f t="shared" si="1"/>
        <v>111.84056684393771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13101.98</v>
      </c>
      <c r="E40" s="192">
        <v>13101.98</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2472.23</v>
      </c>
      <c r="E47" s="192">
        <v>2472.23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2472.23</v>
      </c>
      <c r="E50" s="192">
        <v>2472.23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30075.9</v>
      </c>
      <c r="E54" s="192">
        <v>31665.89</v>
      </c>
      <c r="F54" s="71">
        <f t="shared" si="1"/>
        <v>105.28659158994411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30075.9</v>
      </c>
      <c r="E55" s="192">
        <v>31665.89</v>
      </c>
      <c r="F55" s="71">
        <f t="shared" si="1"/>
        <v>105.28659158994411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123342.59</v>
      </c>
      <c r="E69" s="79">
        <f>E70+E82+E88+E119+E135+E147+E165+E171</f>
        <v>136031.20000000001</v>
      </c>
      <c r="F69" s="71">
        <f t="shared" si="1"/>
        <v>110.28729005933799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915.9</v>
      </c>
      <c r="E82" s="79">
        <f>SUM(E83:E85)-E86+E87</f>
        <v>3210.04</v>
      </c>
      <c r="F82" s="71">
        <f t="shared" si="1"/>
        <v>350.47930996833713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915.9</v>
      </c>
      <c r="E87" s="192">
        <v>3210.04</v>
      </c>
      <c r="F87" s="71">
        <f t="shared" si="1"/>
        <v>350.47930996833713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23101.599999999999</v>
      </c>
      <c r="E147" s="79">
        <f t="shared" si="24"/>
        <v>132821.16</v>
      </c>
      <c r="F147" s="71">
        <f t="shared" si="1"/>
        <v>574.94355369325069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116808.82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116808.82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1279.2</v>
      </c>
      <c r="E160" s="192">
        <v>1237.5999999999999</v>
      </c>
      <c r="F160" s="71">
        <f t="shared" si="1"/>
        <v>96.747967479674784</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6646.89</v>
      </c>
      <c r="E161" s="192">
        <v>6667.97</v>
      </c>
      <c r="F161" s="71">
        <f t="shared" si="1"/>
        <v>100.31714079817779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15175.51</v>
      </c>
      <c r="E162" s="192">
        <v>8106.77</v>
      </c>
      <c r="F162" s="71">
        <f t="shared" si="1"/>
        <v>53.420082751749362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99325.09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99325.09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3547919.19</v>
      </c>
      <c r="E176" s="79">
        <f>E177+E251</f>
        <v>3552014.1399999997</v>
      </c>
      <c r="F176" s="71">
        <f t="shared" si="1"/>
        <v>100.11541835596316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124887.87999999999</v>
      </c>
      <c r="E177" s="79">
        <f>E178+E197+E203+E219+E247+E248</f>
        <v>126043.54999999999</v>
      </c>
      <c r="F177" s="71">
        <f t="shared" si="1"/>
        <v>100.92536601630198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123208.84</v>
      </c>
      <c r="E178" s="79">
        <f>SUM(E179:E181)+E185+E186+SUM(E194:E196)</f>
        <v>124474.48999999999</v>
      </c>
      <c r="F178" s="71">
        <f t="shared" si="1"/>
        <v>101.02723960391154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103200.74</v>
      </c>
      <c r="E179" s="192">
        <v>113645.09</v>
      </c>
      <c r="F179" s="71">
        <f t="shared" si="1"/>
        <v>110.1204216171318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10332.870000000001</v>
      </c>
      <c r="E180" s="192">
        <v>10829.4</v>
      </c>
      <c r="F180" s="71">
        <f t="shared" si="1"/>
        <v>104.80534449770489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9369.31</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305.92</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1679.04</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1679.04</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1569.06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3423031.31</v>
      </c>
      <c r="E251" s="79">
        <f>+E252+E255-E264+E274+E291</f>
        <v>3425970.59</v>
      </c>
      <c r="F251" s="71">
        <f t="shared" si="1"/>
        <v>100.08586775094382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3424576.6</v>
      </c>
      <c r="E252" s="79">
        <f>E253-E254</f>
        <v>3415982.94</v>
      </c>
      <c r="F252" s="71">
        <f t="shared" si="1"/>
        <v>99.749059197566197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3424576.6</v>
      </c>
      <c r="E253" s="192">
        <v>3415982.94</v>
      </c>
      <c r="F253" s="71">
        <f t="shared" si="1"/>
        <v>99.749059197566197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-9471.3799999999974</v>
      </c>
      <c r="E255" s="79">
        <f>E256-E260</f>
        <v>-114726.74000000002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26420.15</v>
      </c>
      <c r="E256" s="79">
        <f>SUM(E257:E259)</f>
        <v>26420.15</v>
      </c>
      <c r="F256" s="71">
        <f t="shared" si="1"/>
        <v>100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26420.15</v>
      </c>
      <c r="E257" s="192">
        <v>26420.15</v>
      </c>
      <c r="F257" s="71">
        <f t="shared" si="1"/>
        <v>100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35891.53</v>
      </c>
      <c r="E260" s="79">
        <f>SUM(E261:E263)</f>
        <v>141146.89000000001</v>
      </c>
      <c r="F260" s="71">
        <f t="shared" si="1"/>
        <v>393.25960748956652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35891.53</v>
      </c>
      <c r="E262" s="192">
        <v>141146.89000000001</v>
      </c>
      <c r="F262" s="71">
        <f t="shared" si="1"/>
        <v>393.25960748956652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7926.09</v>
      </c>
      <c r="E274" s="79">
        <f>SUM(E275:E277)+SUM(E286:E290)</f>
        <v>124714.39000000001</v>
      </c>
      <c r="F274" s="71">
        <f t="shared" si="1"/>
        <v>1573.466740852047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116808.82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116808.82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1279.2</v>
      </c>
      <c r="E287" s="192">
        <v>1237.5999999999999</v>
      </c>
      <c r="F287" s="71">
        <f t="shared" si="39"/>
        <v>96.747967479674784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6646.89</v>
      </c>
      <c r="E288" s="192">
        <v>6667.97</v>
      </c>
      <c r="F288" s="71">
        <f t="shared" si="39"/>
        <v>100.31714079817779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23101.599999999999</v>
      </c>
      <c r="E303" s="192">
        <v>132821.16</v>
      </c>
      <c r="F303" s="71">
        <f t="shared" si="43"/>
        <v>574.94355369325069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915.9</v>
      </c>
      <c r="E308" s="192">
        <v>3210.04</v>
      </c>
      <c r="F308" s="71">
        <f t="shared" si="43"/>
        <v>350.47930996833713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15175.51</v>
      </c>
      <c r="E335" s="192">
        <v>8106.77</v>
      </c>
      <c r="F335" s="71">
        <f t="shared" si="43"/>
        <v>53.420082751749362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123208.84</v>
      </c>
      <c r="E337" s="192">
        <v>124474.49</v>
      </c>
      <c r="F337" s="71">
        <f t="shared" si="43"/>
        <v>101.02723960391154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1679.04</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1569.06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1540072.4</v>
      </c>
      <c r="E114" s="60">
        <f t="shared" si="22"/>
        <v>1830243.3</v>
      </c>
      <c r="F114" s="45">
        <f t="shared" si="1"/>
        <v>118.84138044419213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1470738.76</v>
      </c>
      <c r="E115" s="60">
        <f t="shared" si="23"/>
        <v>1755496.49</v>
      </c>
      <c r="F115" s="45">
        <f t="shared" si="1"/>
        <v>119.361543854328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1470738.76</v>
      </c>
      <c r="E117" s="194">
        <v>1755496.49</v>
      </c>
      <c r="F117" s="45">
        <f t="shared" si="1"/>
        <v>119.361543854328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69333.64</v>
      </c>
      <c r="E126" s="194">
        <v>74746.81</v>
      </c>
      <c r="F126" s="45">
        <f t="shared" si="1"/>
        <v>107.80742219794028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1540072.4</v>
      </c>
      <c r="E141" s="81">
        <f t="shared" si="28"/>
        <v>1830243.3</v>
      </c>
      <c r="F141" s="61">
        <f t="shared" si="1"/>
        <v>118.84138044419213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108850.33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108850.33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108850.33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108850.33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124887.88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1778548.88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1643415.94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1352069.23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246773.97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43979.040000000001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593.70000000000005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100256.67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34876.269999999997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1777393.2099999997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1641844.3699999999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1341624.8799999999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246277.44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53348.35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593.70000000000005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101935.71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33613.129999999997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126043.55000000005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126043.55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124474.49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1569.06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1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8640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2025-11-26T12:43:51Z</cp:lastPrinted>
  <dcterms:created xsi:type="dcterms:W3CDTF">2022-04-01T05:14:30Z</dcterms:created>
  <dcterms:modified xsi:type="dcterms:W3CDTF">2026-01-29T08:37:29Z</dcterms:modified>
</cp:coreProperties>
</file>